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LENALG\Downloads\"/>
    </mc:Choice>
  </mc:AlternateContent>
  <bookViews>
    <workbookView xWindow="0" yWindow="0" windowWidth="24000" windowHeight="9135" tabRatio="777"/>
  </bookViews>
  <sheets>
    <sheet name="Índice" sheetId="29" r:id="rId1"/>
    <sheet name="1" sheetId="38" r:id="rId2"/>
    <sheet name="2" sheetId="36" r:id="rId3"/>
    <sheet name="3" sheetId="34" r:id="rId4"/>
    <sheet name="4" sheetId="32" r:id="rId5"/>
    <sheet name="5" sheetId="30" r:id="rId6"/>
  </sheets>
  <calcPr calcId="152511"/>
</workbook>
</file>

<file path=xl/calcChain.xml><?xml version="1.0" encoding="utf-8"?>
<calcChain xmlns="http://schemas.openxmlformats.org/spreadsheetml/2006/main">
  <c r="E4" i="38" l="1"/>
  <c r="F4" i="38"/>
  <c r="G4" i="38"/>
  <c r="E5" i="38"/>
  <c r="F5" i="38"/>
  <c r="G5" i="38"/>
  <c r="E6" i="38"/>
  <c r="F6" i="38"/>
  <c r="G6" i="38"/>
  <c r="E7" i="38"/>
  <c r="F7" i="38"/>
  <c r="G7" i="38"/>
  <c r="E8" i="38"/>
  <c r="F8" i="38"/>
  <c r="G8" i="38"/>
  <c r="E9" i="38"/>
  <c r="F9" i="38"/>
  <c r="G9" i="38"/>
  <c r="E10" i="38"/>
  <c r="F10" i="38"/>
  <c r="G10" i="38"/>
  <c r="E11" i="38"/>
  <c r="F11" i="38"/>
  <c r="G11" i="38"/>
  <c r="E12" i="38"/>
  <c r="F12" i="38"/>
  <c r="G12" i="38"/>
  <c r="E13" i="38"/>
  <c r="F13" i="38"/>
  <c r="G13" i="38"/>
  <c r="E14" i="38"/>
  <c r="F14" i="38"/>
  <c r="G14" i="38"/>
  <c r="E15" i="38"/>
  <c r="F15" i="38"/>
  <c r="G15" i="38"/>
  <c r="E16" i="38"/>
  <c r="F16" i="38"/>
  <c r="G16" i="38"/>
  <c r="E17" i="38"/>
  <c r="F17" i="38"/>
  <c r="G17" i="38"/>
  <c r="E18" i="38"/>
  <c r="F18" i="38"/>
  <c r="G18" i="38"/>
  <c r="E19" i="38"/>
  <c r="F19" i="38"/>
  <c r="G19" i="38"/>
  <c r="E20" i="38"/>
  <c r="F20" i="38"/>
  <c r="G20" i="38"/>
  <c r="E21" i="38"/>
  <c r="F21" i="38"/>
  <c r="G21" i="38"/>
  <c r="G3" i="38"/>
  <c r="G22" i="38" s="1"/>
  <c r="F3" i="38"/>
  <c r="F22" i="38" s="1"/>
  <c r="E3" i="38"/>
  <c r="E22" i="38" s="1"/>
  <c r="E4" i="36"/>
  <c r="E28" i="36" s="1"/>
  <c r="F4" i="36"/>
  <c r="G4" i="36"/>
  <c r="E5" i="36"/>
  <c r="F5" i="36"/>
  <c r="F28" i="36" s="1"/>
  <c r="G5" i="36"/>
  <c r="E6" i="36"/>
  <c r="F6" i="36"/>
  <c r="G6" i="36"/>
  <c r="E7" i="36"/>
  <c r="F7" i="36"/>
  <c r="G7" i="36"/>
  <c r="E8" i="36"/>
  <c r="F8" i="36"/>
  <c r="G8" i="36"/>
  <c r="E9" i="36"/>
  <c r="F9" i="36"/>
  <c r="G9" i="36"/>
  <c r="E10" i="36"/>
  <c r="F10" i="36"/>
  <c r="G10" i="36"/>
  <c r="E11" i="36"/>
  <c r="F11" i="36"/>
  <c r="G11" i="36"/>
  <c r="E12" i="36"/>
  <c r="F12" i="36"/>
  <c r="G12" i="36"/>
  <c r="E13" i="36"/>
  <c r="F13" i="36"/>
  <c r="G13" i="36"/>
  <c r="E14" i="36"/>
  <c r="F14" i="36"/>
  <c r="G14" i="36"/>
  <c r="E15" i="36"/>
  <c r="F15" i="36"/>
  <c r="G15" i="36"/>
  <c r="E16" i="36"/>
  <c r="F16" i="36"/>
  <c r="G16" i="36"/>
  <c r="E17" i="36"/>
  <c r="F17" i="36"/>
  <c r="G17" i="36"/>
  <c r="E18" i="36"/>
  <c r="F18" i="36"/>
  <c r="G18" i="36"/>
  <c r="E19" i="36"/>
  <c r="F19" i="36"/>
  <c r="G19" i="36"/>
  <c r="E20" i="36"/>
  <c r="F20" i="36"/>
  <c r="G20" i="36"/>
  <c r="E21" i="36"/>
  <c r="F21" i="36"/>
  <c r="G21" i="36"/>
  <c r="E22" i="36"/>
  <c r="F22" i="36"/>
  <c r="G22" i="36"/>
  <c r="E23" i="36"/>
  <c r="F23" i="36"/>
  <c r="G23" i="36"/>
  <c r="E24" i="36"/>
  <c r="F24" i="36"/>
  <c r="G24" i="36"/>
  <c r="E25" i="36"/>
  <c r="F25" i="36"/>
  <c r="G25" i="36"/>
  <c r="E26" i="36"/>
  <c r="F26" i="36"/>
  <c r="G26" i="36"/>
  <c r="E27" i="36"/>
  <c r="F27" i="36"/>
  <c r="G27" i="36"/>
  <c r="G3" i="36"/>
  <c r="G28" i="36" s="1"/>
  <c r="F3" i="36"/>
  <c r="E3" i="36"/>
  <c r="E4" i="34"/>
  <c r="F4" i="34"/>
  <c r="G4" i="34"/>
  <c r="G24" i="34" s="1"/>
  <c r="E5" i="34"/>
  <c r="F5" i="34"/>
  <c r="G5" i="34"/>
  <c r="E6" i="34"/>
  <c r="F6" i="34"/>
  <c r="G6" i="34"/>
  <c r="E7" i="34"/>
  <c r="F7" i="34"/>
  <c r="F24" i="34" s="1"/>
  <c r="G7" i="34"/>
  <c r="E8" i="34"/>
  <c r="F8" i="34"/>
  <c r="G8" i="34"/>
  <c r="E9" i="34"/>
  <c r="F9" i="34"/>
  <c r="G9" i="34"/>
  <c r="E10" i="34"/>
  <c r="F10" i="34"/>
  <c r="G10" i="34"/>
  <c r="E11" i="34"/>
  <c r="F11" i="34"/>
  <c r="G11" i="34"/>
  <c r="E12" i="34"/>
  <c r="F12" i="34"/>
  <c r="G12" i="34"/>
  <c r="E13" i="34"/>
  <c r="F13" i="34"/>
  <c r="G13" i="34"/>
  <c r="E14" i="34"/>
  <c r="F14" i="34"/>
  <c r="G14" i="34"/>
  <c r="E15" i="34"/>
  <c r="F15" i="34"/>
  <c r="G15" i="34"/>
  <c r="E16" i="34"/>
  <c r="F16" i="34"/>
  <c r="G16" i="34"/>
  <c r="E17" i="34"/>
  <c r="F17" i="34"/>
  <c r="G17" i="34"/>
  <c r="E18" i="34"/>
  <c r="F18" i="34"/>
  <c r="G18" i="34"/>
  <c r="E19" i="34"/>
  <c r="F19" i="34"/>
  <c r="G19" i="34"/>
  <c r="E20" i="34"/>
  <c r="F20" i="34"/>
  <c r="G20" i="34"/>
  <c r="E21" i="34"/>
  <c r="F21" i="34"/>
  <c r="G21" i="34"/>
  <c r="E22" i="34"/>
  <c r="F22" i="34"/>
  <c r="G22" i="34"/>
  <c r="E23" i="34"/>
  <c r="F23" i="34"/>
  <c r="G23" i="34"/>
  <c r="G3" i="34"/>
  <c r="F3" i="34"/>
  <c r="E3" i="34"/>
  <c r="E24" i="34" s="1"/>
  <c r="E4" i="32"/>
  <c r="F4" i="32"/>
  <c r="G4" i="32"/>
  <c r="E5" i="32"/>
  <c r="F5" i="32"/>
  <c r="G5" i="32"/>
  <c r="E6" i="32"/>
  <c r="F6" i="32"/>
  <c r="G6" i="32"/>
  <c r="E7" i="32"/>
  <c r="F7" i="32"/>
  <c r="G7" i="32"/>
  <c r="E8" i="32"/>
  <c r="F8" i="32"/>
  <c r="G8" i="32"/>
  <c r="E9" i="32"/>
  <c r="F9" i="32"/>
  <c r="G9" i="32"/>
  <c r="E10" i="32"/>
  <c r="F10" i="32"/>
  <c r="G10" i="32"/>
  <c r="E11" i="32"/>
  <c r="F11" i="32"/>
  <c r="G11" i="32"/>
  <c r="E12" i="32"/>
  <c r="F12" i="32"/>
  <c r="G12" i="32"/>
  <c r="E13" i="32"/>
  <c r="F13" i="32"/>
  <c r="G13" i="32"/>
  <c r="E14" i="32"/>
  <c r="F14" i="32"/>
  <c r="G14" i="32"/>
  <c r="E15" i="32"/>
  <c r="F15" i="32"/>
  <c r="G15" i="32"/>
  <c r="E16" i="32"/>
  <c r="F16" i="32"/>
  <c r="G16" i="32"/>
  <c r="E17" i="32"/>
  <c r="F17" i="32"/>
  <c r="G17" i="32"/>
  <c r="E18" i="32"/>
  <c r="F18" i="32"/>
  <c r="G18" i="32"/>
  <c r="E19" i="32"/>
  <c r="F19" i="32"/>
  <c r="G19" i="32"/>
  <c r="E20" i="32"/>
  <c r="F20" i="32"/>
  <c r="G20" i="32"/>
  <c r="E21" i="32"/>
  <c r="F21" i="32"/>
  <c r="G21" i="32"/>
  <c r="E22" i="32"/>
  <c r="F22" i="32"/>
  <c r="G22" i="32"/>
  <c r="E23" i="32"/>
  <c r="F23" i="32"/>
  <c r="G23" i="32"/>
  <c r="E24" i="32"/>
  <c r="F24" i="32"/>
  <c r="G24" i="32"/>
  <c r="E25" i="32"/>
  <c r="F25" i="32"/>
  <c r="G25" i="32"/>
  <c r="E26" i="32"/>
  <c r="F26" i="32"/>
  <c r="G26" i="32"/>
  <c r="G3" i="32"/>
  <c r="G27" i="32" s="1"/>
  <c r="F3" i="32"/>
  <c r="F27" i="32" s="1"/>
  <c r="E3" i="32"/>
  <c r="E27" i="32" s="1"/>
  <c r="E4" i="30"/>
  <c r="F4" i="30"/>
  <c r="G4" i="30"/>
  <c r="E5" i="30"/>
  <c r="F5" i="30"/>
  <c r="G5" i="30"/>
  <c r="G21" i="30" s="1"/>
  <c r="E6" i="30"/>
  <c r="F6" i="30"/>
  <c r="G6" i="30"/>
  <c r="E7" i="30"/>
  <c r="F7" i="30"/>
  <c r="G7" i="30"/>
  <c r="E8" i="30"/>
  <c r="F8" i="30"/>
  <c r="G8" i="30"/>
  <c r="E9" i="30"/>
  <c r="F9" i="30"/>
  <c r="G9" i="30"/>
  <c r="E10" i="30"/>
  <c r="F10" i="30"/>
  <c r="G10" i="30"/>
  <c r="E11" i="30"/>
  <c r="F11" i="30"/>
  <c r="G11" i="30"/>
  <c r="E12" i="30"/>
  <c r="F12" i="30"/>
  <c r="G12" i="30"/>
  <c r="E13" i="30"/>
  <c r="F13" i="30"/>
  <c r="G13" i="30"/>
  <c r="E14" i="30"/>
  <c r="F14" i="30"/>
  <c r="G14" i="30"/>
  <c r="E15" i="30"/>
  <c r="F15" i="30"/>
  <c r="G15" i="30"/>
  <c r="E16" i="30"/>
  <c r="F16" i="30"/>
  <c r="G16" i="30"/>
  <c r="E17" i="30"/>
  <c r="F17" i="30"/>
  <c r="G17" i="30"/>
  <c r="E18" i="30"/>
  <c r="F18" i="30"/>
  <c r="G18" i="30"/>
  <c r="E19" i="30"/>
  <c r="F19" i="30"/>
  <c r="G19" i="30"/>
  <c r="E20" i="30"/>
  <c r="F20" i="30"/>
  <c r="G20" i="30"/>
  <c r="G3" i="30"/>
  <c r="F3" i="30"/>
  <c r="F21" i="30" s="1"/>
  <c r="E3" i="30"/>
  <c r="E21" i="30" s="1"/>
</calcChain>
</file>

<file path=xl/sharedStrings.xml><?xml version="1.0" encoding="utf-8"?>
<sst xmlns="http://schemas.openxmlformats.org/spreadsheetml/2006/main" count="171" uniqueCount="57">
  <si>
    <t>AVILÉS</t>
  </si>
  <si>
    <t>SIERO</t>
  </si>
  <si>
    <t>CASTRILLÓN</t>
  </si>
  <si>
    <t>GIJON</t>
  </si>
  <si>
    <t>GRADO</t>
  </si>
  <si>
    <t>VALDÉS</t>
  </si>
  <si>
    <t>TINEO</t>
  </si>
  <si>
    <t>MIERES</t>
  </si>
  <si>
    <t>NAVIA</t>
  </si>
  <si>
    <t>PARRES</t>
  </si>
  <si>
    <t>OVIEDO</t>
  </si>
  <si>
    <t>SALAS</t>
  </si>
  <si>
    <t>PRAVIA</t>
  </si>
  <si>
    <t>RIBADESELLA</t>
  </si>
  <si>
    <t>VILLAVICIOSA</t>
  </si>
  <si>
    <t>ALLANDE</t>
  </si>
  <si>
    <t>CANGAS DEL NARCEA</t>
  </si>
  <si>
    <t>CASTROPOL</t>
  </si>
  <si>
    <t>COAÑA</t>
  </si>
  <si>
    <t>COLUNGA</t>
  </si>
  <si>
    <t>FRANCO (EL)</t>
  </si>
  <si>
    <t>LLANES</t>
  </si>
  <si>
    <t>NAVA</t>
  </si>
  <si>
    <t>SANTA EULALIA DE OSCOS</t>
  </si>
  <si>
    <t>SAN TIRSO DE ABRES</t>
  </si>
  <si>
    <t>VEGADEO</t>
  </si>
  <si>
    <t>CANGAS DE ONÍS</t>
  </si>
  <si>
    <t>RIOSA</t>
  </si>
  <si>
    <t>BOAL</t>
  </si>
  <si>
    <t>TARAMUNDI</t>
  </si>
  <si>
    <t>SOMIEDO</t>
  </si>
  <si>
    <t>VILLAYÓN</t>
  </si>
  <si>
    <t>TOTAL</t>
  </si>
  <si>
    <t>Importe pagado</t>
  </si>
  <si>
    <t>Importe concedido</t>
  </si>
  <si>
    <t>Nº</t>
  </si>
  <si>
    <t>FEADER</t>
  </si>
  <si>
    <t>MINISTERIO</t>
  </si>
  <si>
    <t>PRINCIPADO</t>
  </si>
  <si>
    <t>Fte: Servicio de Agroindustria. Consejería de Medio Rural y Política  Agraria</t>
  </si>
  <si>
    <t>Municipio</t>
  </si>
  <si>
    <t>TOTAL:</t>
  </si>
  <si>
    <t>INDICE DE CUADROS</t>
  </si>
  <si>
    <t xml:space="preserve">Cuadro </t>
  </si>
  <si>
    <t>Apartados y Títulos</t>
  </si>
  <si>
    <t>Periodo</t>
  </si>
  <si>
    <t>Actualización</t>
  </si>
  <si>
    <t>1</t>
  </si>
  <si>
    <t>anual</t>
  </si>
  <si>
    <t>Nota: Elabora Sección de Prospectiva y Estadística. Consejería de Medio Rural y Política Agraria</t>
  </si>
  <si>
    <t>AYUDAS A INVERSIONES EN TECNOLOGÍA FORESTAL</t>
  </si>
  <si>
    <t>Ayudas a inversiones en tecnología forestal por concejo.</t>
  </si>
  <si>
    <t>AYUDAS A INVERSIONES EN TECNOLOGÍA FORESTAL EN ASTURIAS. AÑO 2020</t>
  </si>
  <si>
    <t>AYUDAS A INVERSIONES EN TECNOLOGÍA FORESTAL EN ASTURIAS. AÑO 2021</t>
  </si>
  <si>
    <t>AYUDAS A INVERSIONES EN TECNOLOGÍA FORESTAL EN ASTURIAS. AÑO 2022</t>
  </si>
  <si>
    <t>AYUDAS A INVERSIONES EN TECNOLOGÍA FORESTAL EN ASTURIAS. AÑO 2023</t>
  </si>
  <si>
    <t>AYUDAS A INVERSIONES EN TECNOLOGÍA FORESTAL EN ASTURIAS.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</si>
</sst>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i/>
      <sz val="12"/>
      <color rgb="FF002060"/>
      <name val="Arial"/>
      <family val="2"/>
    </font>
    <font>
      <sz val="11"/>
      <color rgb="FF002060"/>
      <name val="Calibri"/>
      <family val="2"/>
      <scheme val="minor"/>
    </font>
    <font>
      <sz val="8"/>
      <name val="Arial Narrow"/>
      <family val="2"/>
    </font>
    <font>
      <sz val="9"/>
      <color rgb="FF002060"/>
      <name val="Arial"/>
      <family val="2"/>
    </font>
    <font>
      <sz val="11"/>
      <color theme="3" tint="-0.249977111117893"/>
      <name val="Calibri"/>
      <family val="2"/>
      <scheme val="minor"/>
    </font>
    <font>
      <b/>
      <i/>
      <sz val="11"/>
      <color theme="3" tint="-0.249977111117893"/>
      <name val="Calibri"/>
      <family val="2"/>
      <scheme val="minor"/>
    </font>
    <font>
      <b/>
      <i/>
      <sz val="9"/>
      <color theme="3" tint="-0.249977111117893"/>
      <name val="Calibri"/>
      <family val="2"/>
      <scheme val="minor"/>
    </font>
    <font>
      <b/>
      <sz val="16"/>
      <color rgb="FF002060"/>
      <name val="Arial"/>
      <family val="2"/>
    </font>
    <font>
      <b/>
      <i/>
      <sz val="16"/>
      <color rgb="FF002060"/>
      <name val="Arial"/>
      <family val="2"/>
    </font>
    <font>
      <b/>
      <sz val="10"/>
      <color rgb="FF002060"/>
      <name val="Arial"/>
      <family val="2"/>
    </font>
    <font>
      <sz val="9"/>
      <color theme="1"/>
      <name val="Arial"/>
      <family val="2"/>
    </font>
    <font>
      <b/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rgb="FFDDF3F7"/>
        </stop>
      </gradientFill>
    </fill>
    <fill>
      <patternFill patternType="solid">
        <fgColor rgb="FFDAEEF3"/>
        <bgColor indexed="64"/>
      </patternFill>
    </fill>
    <fill>
      <gradientFill degree="90">
        <stop position="0">
          <color theme="0"/>
        </stop>
        <stop position="1">
          <color rgb="FFDEF6F5"/>
        </stop>
      </gradientFill>
    </fill>
    <fill>
      <patternFill patternType="solid">
        <fgColor rgb="FFDDF3F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6" fillId="0" borderId="0"/>
  </cellStyleXfs>
  <cellXfs count="83">
    <xf numFmtId="0" fontId="0" fillId="0" borderId="0" xfId="0"/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/>
    <xf numFmtId="4" fontId="0" fillId="0" borderId="0" xfId="0" applyNumberFormat="1" applyBorder="1"/>
    <xf numFmtId="4" fontId="0" fillId="0" borderId="7" xfId="0" applyNumberFormat="1" applyBorder="1"/>
    <xf numFmtId="0" fontId="0" fillId="0" borderId="0" xfId="0" applyAlignment="1">
      <alignment horizontal="center"/>
    </xf>
    <xf numFmtId="0" fontId="4" fillId="0" borderId="0" xfId="1" quotePrefix="1" applyFont="1" applyFill="1" applyAlignment="1">
      <alignment horizontal="left"/>
    </xf>
    <xf numFmtId="0" fontId="0" fillId="0" borderId="0" xfId="0" applyFill="1"/>
    <xf numFmtId="4" fontId="3" fillId="3" borderId="10" xfId="0" applyNumberFormat="1" applyFont="1" applyFill="1" applyBorder="1"/>
    <xf numFmtId="0" fontId="3" fillId="3" borderId="9" xfId="0" applyFont="1" applyFill="1" applyBorder="1" applyAlignment="1">
      <alignment horizontal="center"/>
    </xf>
    <xf numFmtId="4" fontId="3" fillId="3" borderId="11" xfId="0" applyNumberFormat="1" applyFont="1" applyFill="1" applyBorder="1"/>
    <xf numFmtId="0" fontId="9" fillId="3" borderId="13" xfId="0" applyFont="1" applyFill="1" applyBorder="1"/>
    <xf numFmtId="0" fontId="9" fillId="3" borderId="14" xfId="0" applyFont="1" applyFill="1" applyBorder="1"/>
    <xf numFmtId="0" fontId="3" fillId="3" borderId="12" xfId="0" applyFont="1" applyFill="1" applyBorder="1" applyAlignment="1">
      <alignment horizontal="right"/>
    </xf>
    <xf numFmtId="4" fontId="8" fillId="0" borderId="5" xfId="0" applyNumberFormat="1" applyFont="1" applyBorder="1"/>
    <xf numFmtId="4" fontId="8" fillId="0" borderId="0" xfId="0" applyNumberFormat="1" applyFont="1" applyBorder="1"/>
    <xf numFmtId="4" fontId="8" fillId="0" borderId="8" xfId="0" applyNumberFormat="1" applyFont="1" applyBorder="1"/>
    <xf numFmtId="0" fontId="4" fillId="0" borderId="0" xfId="1" quotePrefix="1" applyFont="1" applyFill="1" applyAlignment="1"/>
    <xf numFmtId="0" fontId="10" fillId="3" borderId="12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4" fillId="2" borderId="9" xfId="1" quotePrefix="1" applyFont="1" applyFill="1" applyBorder="1" applyAlignment="1"/>
    <xf numFmtId="0" fontId="4" fillId="2" borderId="10" xfId="1" quotePrefix="1" applyFont="1" applyFill="1" applyBorder="1" applyAlignment="1">
      <alignment horizontal="center"/>
    </xf>
    <xf numFmtId="0" fontId="4" fillId="2" borderId="10" xfId="1" quotePrefix="1" applyFont="1" applyFill="1" applyBorder="1" applyAlignment="1"/>
    <xf numFmtId="0" fontId="4" fillId="2" borderId="11" xfId="1" quotePrefix="1" applyFont="1" applyFill="1" applyBorder="1" applyAlignment="1"/>
    <xf numFmtId="4" fontId="3" fillId="3" borderId="7" xfId="0" applyNumberFormat="1" applyFont="1" applyFill="1" applyBorder="1"/>
    <xf numFmtId="4" fontId="3" fillId="3" borderId="8" xfId="0" applyNumberFormat="1" applyFont="1" applyFill="1" applyBorder="1"/>
    <xf numFmtId="4" fontId="0" fillId="0" borderId="2" xfId="0" applyNumberFormat="1" applyBorder="1"/>
    <xf numFmtId="4" fontId="8" fillId="0" borderId="2" xfId="0" applyNumberFormat="1" applyFont="1" applyBorder="1"/>
    <xf numFmtId="4" fontId="8" fillId="0" borderId="3" xfId="0" applyNumberFormat="1" applyFont="1" applyBorder="1"/>
    <xf numFmtId="4" fontId="8" fillId="0" borderId="7" xfId="0" applyNumberFormat="1" applyFont="1" applyBorder="1"/>
    <xf numFmtId="0" fontId="9" fillId="3" borderId="1" xfId="0" applyFont="1" applyFill="1" applyBorder="1"/>
    <xf numFmtId="0" fontId="9" fillId="3" borderId="4" xfId="0" applyFont="1" applyFill="1" applyBorder="1"/>
    <xf numFmtId="3" fontId="3" fillId="3" borderId="6" xfId="0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right" indent="1"/>
    </xf>
    <xf numFmtId="0" fontId="3" fillId="3" borderId="6" xfId="0" applyFont="1" applyFill="1" applyBorder="1" applyAlignment="1">
      <alignment horizontal="center"/>
    </xf>
    <xf numFmtId="0" fontId="0" fillId="0" borderId="0" xfId="0"/>
    <xf numFmtId="4" fontId="0" fillId="0" borderId="0" xfId="0" applyNumberFormat="1" applyBorder="1"/>
    <xf numFmtId="4" fontId="0" fillId="0" borderId="5" xfId="0" applyNumberFormat="1" applyBorder="1"/>
    <xf numFmtId="4" fontId="0" fillId="0" borderId="7" xfId="0" applyNumberFormat="1" applyBorder="1"/>
    <xf numFmtId="4" fontId="0" fillId="0" borderId="8" xfId="0" applyNumberFormat="1" applyBorder="1"/>
    <xf numFmtId="0" fontId="5" fillId="0" borderId="0" xfId="0" applyFont="1"/>
    <xf numFmtId="3" fontId="7" fillId="0" borderId="0" xfId="3" applyNumberFormat="1" applyFont="1" applyFill="1"/>
    <xf numFmtId="3" fontId="7" fillId="0" borderId="0" xfId="3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3" fillId="0" borderId="0" xfId="0" applyFont="1"/>
    <xf numFmtId="4" fontId="0" fillId="0" borderId="3" xfId="0" applyNumberFormat="1" applyBorder="1"/>
    <xf numFmtId="49" fontId="0" fillId="5" borderId="16" xfId="0" applyNumberFormat="1" applyFill="1" applyBorder="1"/>
    <xf numFmtId="0" fontId="13" fillId="5" borderId="16" xfId="0" applyFont="1" applyFill="1" applyBorder="1" applyAlignment="1">
      <alignment horizontal="center" vertical="center"/>
    </xf>
    <xf numFmtId="0" fontId="0" fillId="5" borderId="16" xfId="0" applyFill="1" applyBorder="1" applyAlignment="1">
      <alignment vertical="center"/>
    </xf>
    <xf numFmtId="0" fontId="0" fillId="5" borderId="16" xfId="0" applyFill="1" applyBorder="1" applyAlignment="1">
      <alignment horizontal="right" vertical="center"/>
    </xf>
    <xf numFmtId="49" fontId="13" fillId="0" borderId="17" xfId="0" applyNumberFormat="1" applyFont="1" applyBorder="1"/>
    <xf numFmtId="0" fontId="13" fillId="0" borderId="18" xfId="0" applyFont="1" applyBorder="1"/>
    <xf numFmtId="0" fontId="13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7" fillId="0" borderId="0" xfId="0" applyNumberFormat="1" applyFont="1" applyBorder="1" applyAlignment="1">
      <alignment horizontal="center" wrapText="1"/>
    </xf>
    <xf numFmtId="0" fontId="7" fillId="0" borderId="0" xfId="0" applyFont="1" applyFill="1" applyBorder="1"/>
    <xf numFmtId="0" fontId="7" fillId="0" borderId="2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7" fillId="0" borderId="21" xfId="0" applyNumberFormat="1" applyFont="1" applyBorder="1" applyAlignment="1">
      <alignment horizontal="center" wrapText="1"/>
    </xf>
    <xf numFmtId="0" fontId="7" fillId="0" borderId="21" xfId="0" applyFont="1" applyFill="1" applyBorder="1"/>
    <xf numFmtId="0" fontId="7" fillId="0" borderId="21" xfId="0" applyFont="1" applyFill="1" applyBorder="1" applyAlignment="1">
      <alignment horizontal="right"/>
    </xf>
    <xf numFmtId="0" fontId="7" fillId="0" borderId="0" xfId="0" applyFont="1"/>
    <xf numFmtId="0" fontId="14" fillId="0" borderId="0" xfId="0" applyFont="1"/>
    <xf numFmtId="14" fontId="14" fillId="0" borderId="0" xfId="0" applyNumberFormat="1" applyFont="1"/>
    <xf numFmtId="0" fontId="0" fillId="0" borderId="0" xfId="0" applyAlignment="1"/>
    <xf numFmtId="0" fontId="15" fillId="0" borderId="0" xfId="0" applyFont="1"/>
    <xf numFmtId="0" fontId="7" fillId="0" borderId="2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4" fillId="2" borderId="9" xfId="1" quotePrefix="1" applyFont="1" applyFill="1" applyBorder="1" applyAlignment="1">
      <alignment horizontal="left"/>
    </xf>
    <xf numFmtId="0" fontId="4" fillId="2" borderId="10" xfId="1" quotePrefix="1" applyFont="1" applyFill="1" applyBorder="1" applyAlignment="1">
      <alignment horizontal="left"/>
    </xf>
    <xf numFmtId="0" fontId="4" fillId="2" borderId="11" xfId="1" quotePrefix="1" applyFont="1" applyFill="1" applyBorder="1" applyAlignment="1">
      <alignment horizontal="left"/>
    </xf>
  </cellXfs>
  <cellStyles count="4">
    <cellStyle name="Normal" xfId="0" builtinId="0"/>
    <cellStyle name="Normal 2" xfId="1"/>
    <cellStyle name="Normal 3" xfId="2"/>
    <cellStyle name="Normal_CortasMadera" xfId="3"/>
  </cellStyles>
  <dxfs count="0"/>
  <tableStyles count="0" defaultTableStyle="TableStyleMedium2" defaultPivotStyle="PivotStyleLight16"/>
  <colors>
    <mruColors>
      <color rgb="FFDAEEF3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E28" sqref="E28"/>
    </sheetView>
  </sheetViews>
  <sheetFormatPr baseColWidth="10" defaultColWidth="11.5703125" defaultRowHeight="15" x14ac:dyDescent="0.25"/>
  <cols>
    <col min="1" max="1" width="7.5703125" style="40" customWidth="1"/>
    <col min="2" max="2" width="84.5703125" style="40" customWidth="1"/>
    <col min="3" max="3" width="14.85546875" style="40" customWidth="1"/>
    <col min="4" max="4" width="15.7109375" style="40" customWidth="1"/>
    <col min="5" max="256" width="11.5703125" style="40"/>
    <col min="257" max="257" width="7.5703125" style="40" customWidth="1"/>
    <col min="258" max="258" width="84.5703125" style="40" customWidth="1"/>
    <col min="259" max="259" width="14.85546875" style="40" customWidth="1"/>
    <col min="260" max="260" width="15.7109375" style="40" customWidth="1"/>
    <col min="261" max="512" width="11.5703125" style="40"/>
    <col min="513" max="513" width="7.5703125" style="40" customWidth="1"/>
    <col min="514" max="514" width="84.5703125" style="40" customWidth="1"/>
    <col min="515" max="515" width="14.85546875" style="40" customWidth="1"/>
    <col min="516" max="516" width="15.7109375" style="40" customWidth="1"/>
    <col min="517" max="768" width="11.5703125" style="40"/>
    <col min="769" max="769" width="7.5703125" style="40" customWidth="1"/>
    <col min="770" max="770" width="84.5703125" style="40" customWidth="1"/>
    <col min="771" max="771" width="14.85546875" style="40" customWidth="1"/>
    <col min="772" max="772" width="15.7109375" style="40" customWidth="1"/>
    <col min="773" max="1024" width="11.5703125" style="40"/>
    <col min="1025" max="1025" width="7.5703125" style="40" customWidth="1"/>
    <col min="1026" max="1026" width="84.5703125" style="40" customWidth="1"/>
    <col min="1027" max="1027" width="14.85546875" style="40" customWidth="1"/>
    <col min="1028" max="1028" width="15.7109375" style="40" customWidth="1"/>
    <col min="1029" max="1280" width="11.5703125" style="40"/>
    <col min="1281" max="1281" width="7.5703125" style="40" customWidth="1"/>
    <col min="1282" max="1282" width="84.5703125" style="40" customWidth="1"/>
    <col min="1283" max="1283" width="14.85546875" style="40" customWidth="1"/>
    <col min="1284" max="1284" width="15.7109375" style="40" customWidth="1"/>
    <col min="1285" max="1536" width="11.5703125" style="40"/>
    <col min="1537" max="1537" width="7.5703125" style="40" customWidth="1"/>
    <col min="1538" max="1538" width="84.5703125" style="40" customWidth="1"/>
    <col min="1539" max="1539" width="14.85546875" style="40" customWidth="1"/>
    <col min="1540" max="1540" width="15.7109375" style="40" customWidth="1"/>
    <col min="1541" max="1792" width="11.5703125" style="40"/>
    <col min="1793" max="1793" width="7.5703125" style="40" customWidth="1"/>
    <col min="1794" max="1794" width="84.5703125" style="40" customWidth="1"/>
    <col min="1795" max="1795" width="14.85546875" style="40" customWidth="1"/>
    <col min="1796" max="1796" width="15.7109375" style="40" customWidth="1"/>
    <col min="1797" max="2048" width="11.5703125" style="40"/>
    <col min="2049" max="2049" width="7.5703125" style="40" customWidth="1"/>
    <col min="2050" max="2050" width="84.5703125" style="40" customWidth="1"/>
    <col min="2051" max="2051" width="14.85546875" style="40" customWidth="1"/>
    <col min="2052" max="2052" width="15.7109375" style="40" customWidth="1"/>
    <col min="2053" max="2304" width="11.5703125" style="40"/>
    <col min="2305" max="2305" width="7.5703125" style="40" customWidth="1"/>
    <col min="2306" max="2306" width="84.5703125" style="40" customWidth="1"/>
    <col min="2307" max="2307" width="14.85546875" style="40" customWidth="1"/>
    <col min="2308" max="2308" width="15.7109375" style="40" customWidth="1"/>
    <col min="2309" max="2560" width="11.5703125" style="40"/>
    <col min="2561" max="2561" width="7.5703125" style="40" customWidth="1"/>
    <col min="2562" max="2562" width="84.5703125" style="40" customWidth="1"/>
    <col min="2563" max="2563" width="14.85546875" style="40" customWidth="1"/>
    <col min="2564" max="2564" width="15.7109375" style="40" customWidth="1"/>
    <col min="2565" max="2816" width="11.5703125" style="40"/>
    <col min="2817" max="2817" width="7.5703125" style="40" customWidth="1"/>
    <col min="2818" max="2818" width="84.5703125" style="40" customWidth="1"/>
    <col min="2819" max="2819" width="14.85546875" style="40" customWidth="1"/>
    <col min="2820" max="2820" width="15.7109375" style="40" customWidth="1"/>
    <col min="2821" max="3072" width="11.5703125" style="40"/>
    <col min="3073" max="3073" width="7.5703125" style="40" customWidth="1"/>
    <col min="3074" max="3074" width="84.5703125" style="40" customWidth="1"/>
    <col min="3075" max="3075" width="14.85546875" style="40" customWidth="1"/>
    <col min="3076" max="3076" width="15.7109375" style="40" customWidth="1"/>
    <col min="3077" max="3328" width="11.5703125" style="40"/>
    <col min="3329" max="3329" width="7.5703125" style="40" customWidth="1"/>
    <col min="3330" max="3330" width="84.5703125" style="40" customWidth="1"/>
    <col min="3331" max="3331" width="14.85546875" style="40" customWidth="1"/>
    <col min="3332" max="3332" width="15.7109375" style="40" customWidth="1"/>
    <col min="3333" max="3584" width="11.5703125" style="40"/>
    <col min="3585" max="3585" width="7.5703125" style="40" customWidth="1"/>
    <col min="3586" max="3586" width="84.5703125" style="40" customWidth="1"/>
    <col min="3587" max="3587" width="14.85546875" style="40" customWidth="1"/>
    <col min="3588" max="3588" width="15.7109375" style="40" customWidth="1"/>
    <col min="3589" max="3840" width="11.5703125" style="40"/>
    <col min="3841" max="3841" width="7.5703125" style="40" customWidth="1"/>
    <col min="3842" max="3842" width="84.5703125" style="40" customWidth="1"/>
    <col min="3843" max="3843" width="14.85546875" style="40" customWidth="1"/>
    <col min="3844" max="3844" width="15.7109375" style="40" customWidth="1"/>
    <col min="3845" max="4096" width="11.5703125" style="40"/>
    <col min="4097" max="4097" width="7.5703125" style="40" customWidth="1"/>
    <col min="4098" max="4098" width="84.5703125" style="40" customWidth="1"/>
    <col min="4099" max="4099" width="14.85546875" style="40" customWidth="1"/>
    <col min="4100" max="4100" width="15.7109375" style="40" customWidth="1"/>
    <col min="4101" max="4352" width="11.5703125" style="40"/>
    <col min="4353" max="4353" width="7.5703125" style="40" customWidth="1"/>
    <col min="4354" max="4354" width="84.5703125" style="40" customWidth="1"/>
    <col min="4355" max="4355" width="14.85546875" style="40" customWidth="1"/>
    <col min="4356" max="4356" width="15.7109375" style="40" customWidth="1"/>
    <col min="4357" max="4608" width="11.5703125" style="40"/>
    <col min="4609" max="4609" width="7.5703125" style="40" customWidth="1"/>
    <col min="4610" max="4610" width="84.5703125" style="40" customWidth="1"/>
    <col min="4611" max="4611" width="14.85546875" style="40" customWidth="1"/>
    <col min="4612" max="4612" width="15.7109375" style="40" customWidth="1"/>
    <col min="4613" max="4864" width="11.5703125" style="40"/>
    <col min="4865" max="4865" width="7.5703125" style="40" customWidth="1"/>
    <col min="4866" max="4866" width="84.5703125" style="40" customWidth="1"/>
    <col min="4867" max="4867" width="14.85546875" style="40" customWidth="1"/>
    <col min="4868" max="4868" width="15.7109375" style="40" customWidth="1"/>
    <col min="4869" max="5120" width="11.5703125" style="40"/>
    <col min="5121" max="5121" width="7.5703125" style="40" customWidth="1"/>
    <col min="5122" max="5122" width="84.5703125" style="40" customWidth="1"/>
    <col min="5123" max="5123" width="14.85546875" style="40" customWidth="1"/>
    <col min="5124" max="5124" width="15.7109375" style="40" customWidth="1"/>
    <col min="5125" max="5376" width="11.5703125" style="40"/>
    <col min="5377" max="5377" width="7.5703125" style="40" customWidth="1"/>
    <col min="5378" max="5378" width="84.5703125" style="40" customWidth="1"/>
    <col min="5379" max="5379" width="14.85546875" style="40" customWidth="1"/>
    <col min="5380" max="5380" width="15.7109375" style="40" customWidth="1"/>
    <col min="5381" max="5632" width="11.5703125" style="40"/>
    <col min="5633" max="5633" width="7.5703125" style="40" customWidth="1"/>
    <col min="5634" max="5634" width="84.5703125" style="40" customWidth="1"/>
    <col min="5635" max="5635" width="14.85546875" style="40" customWidth="1"/>
    <col min="5636" max="5636" width="15.7109375" style="40" customWidth="1"/>
    <col min="5637" max="5888" width="11.5703125" style="40"/>
    <col min="5889" max="5889" width="7.5703125" style="40" customWidth="1"/>
    <col min="5890" max="5890" width="84.5703125" style="40" customWidth="1"/>
    <col min="5891" max="5891" width="14.85546875" style="40" customWidth="1"/>
    <col min="5892" max="5892" width="15.7109375" style="40" customWidth="1"/>
    <col min="5893" max="6144" width="11.5703125" style="40"/>
    <col min="6145" max="6145" width="7.5703125" style="40" customWidth="1"/>
    <col min="6146" max="6146" width="84.5703125" style="40" customWidth="1"/>
    <col min="6147" max="6147" width="14.85546875" style="40" customWidth="1"/>
    <col min="6148" max="6148" width="15.7109375" style="40" customWidth="1"/>
    <col min="6149" max="6400" width="11.5703125" style="40"/>
    <col min="6401" max="6401" width="7.5703125" style="40" customWidth="1"/>
    <col min="6402" max="6402" width="84.5703125" style="40" customWidth="1"/>
    <col min="6403" max="6403" width="14.85546875" style="40" customWidth="1"/>
    <col min="6404" max="6404" width="15.7109375" style="40" customWidth="1"/>
    <col min="6405" max="6656" width="11.5703125" style="40"/>
    <col min="6657" max="6657" width="7.5703125" style="40" customWidth="1"/>
    <col min="6658" max="6658" width="84.5703125" style="40" customWidth="1"/>
    <col min="6659" max="6659" width="14.85546875" style="40" customWidth="1"/>
    <col min="6660" max="6660" width="15.7109375" style="40" customWidth="1"/>
    <col min="6661" max="6912" width="11.5703125" style="40"/>
    <col min="6913" max="6913" width="7.5703125" style="40" customWidth="1"/>
    <col min="6914" max="6914" width="84.5703125" style="40" customWidth="1"/>
    <col min="6915" max="6915" width="14.85546875" style="40" customWidth="1"/>
    <col min="6916" max="6916" width="15.7109375" style="40" customWidth="1"/>
    <col min="6917" max="7168" width="11.5703125" style="40"/>
    <col min="7169" max="7169" width="7.5703125" style="40" customWidth="1"/>
    <col min="7170" max="7170" width="84.5703125" style="40" customWidth="1"/>
    <col min="7171" max="7171" width="14.85546875" style="40" customWidth="1"/>
    <col min="7172" max="7172" width="15.7109375" style="40" customWidth="1"/>
    <col min="7173" max="7424" width="11.5703125" style="40"/>
    <col min="7425" max="7425" width="7.5703125" style="40" customWidth="1"/>
    <col min="7426" max="7426" width="84.5703125" style="40" customWidth="1"/>
    <col min="7427" max="7427" width="14.85546875" style="40" customWidth="1"/>
    <col min="7428" max="7428" width="15.7109375" style="40" customWidth="1"/>
    <col min="7429" max="7680" width="11.5703125" style="40"/>
    <col min="7681" max="7681" width="7.5703125" style="40" customWidth="1"/>
    <col min="7682" max="7682" width="84.5703125" style="40" customWidth="1"/>
    <col min="7683" max="7683" width="14.85546875" style="40" customWidth="1"/>
    <col min="7684" max="7684" width="15.7109375" style="40" customWidth="1"/>
    <col min="7685" max="7936" width="11.5703125" style="40"/>
    <col min="7937" max="7937" width="7.5703125" style="40" customWidth="1"/>
    <col min="7938" max="7938" width="84.5703125" style="40" customWidth="1"/>
    <col min="7939" max="7939" width="14.85546875" style="40" customWidth="1"/>
    <col min="7940" max="7940" width="15.7109375" style="40" customWidth="1"/>
    <col min="7941" max="8192" width="11.5703125" style="40"/>
    <col min="8193" max="8193" width="7.5703125" style="40" customWidth="1"/>
    <col min="8194" max="8194" width="84.5703125" style="40" customWidth="1"/>
    <col min="8195" max="8195" width="14.85546875" style="40" customWidth="1"/>
    <col min="8196" max="8196" width="15.7109375" style="40" customWidth="1"/>
    <col min="8197" max="8448" width="11.5703125" style="40"/>
    <col min="8449" max="8449" width="7.5703125" style="40" customWidth="1"/>
    <col min="8450" max="8450" width="84.5703125" style="40" customWidth="1"/>
    <col min="8451" max="8451" width="14.85546875" style="40" customWidth="1"/>
    <col min="8452" max="8452" width="15.7109375" style="40" customWidth="1"/>
    <col min="8453" max="8704" width="11.5703125" style="40"/>
    <col min="8705" max="8705" width="7.5703125" style="40" customWidth="1"/>
    <col min="8706" max="8706" width="84.5703125" style="40" customWidth="1"/>
    <col min="8707" max="8707" width="14.85546875" style="40" customWidth="1"/>
    <col min="8708" max="8708" width="15.7109375" style="40" customWidth="1"/>
    <col min="8709" max="8960" width="11.5703125" style="40"/>
    <col min="8961" max="8961" width="7.5703125" style="40" customWidth="1"/>
    <col min="8962" max="8962" width="84.5703125" style="40" customWidth="1"/>
    <col min="8963" max="8963" width="14.85546875" style="40" customWidth="1"/>
    <col min="8964" max="8964" width="15.7109375" style="40" customWidth="1"/>
    <col min="8965" max="9216" width="11.5703125" style="40"/>
    <col min="9217" max="9217" width="7.5703125" style="40" customWidth="1"/>
    <col min="9218" max="9218" width="84.5703125" style="40" customWidth="1"/>
    <col min="9219" max="9219" width="14.85546875" style="40" customWidth="1"/>
    <col min="9220" max="9220" width="15.7109375" style="40" customWidth="1"/>
    <col min="9221" max="9472" width="11.5703125" style="40"/>
    <col min="9473" max="9473" width="7.5703125" style="40" customWidth="1"/>
    <col min="9474" max="9474" width="84.5703125" style="40" customWidth="1"/>
    <col min="9475" max="9475" width="14.85546875" style="40" customWidth="1"/>
    <col min="9476" max="9476" width="15.7109375" style="40" customWidth="1"/>
    <col min="9477" max="9728" width="11.5703125" style="40"/>
    <col min="9729" max="9729" width="7.5703125" style="40" customWidth="1"/>
    <col min="9730" max="9730" width="84.5703125" style="40" customWidth="1"/>
    <col min="9731" max="9731" width="14.85546875" style="40" customWidth="1"/>
    <col min="9732" max="9732" width="15.7109375" style="40" customWidth="1"/>
    <col min="9733" max="9984" width="11.5703125" style="40"/>
    <col min="9985" max="9985" width="7.5703125" style="40" customWidth="1"/>
    <col min="9986" max="9986" width="84.5703125" style="40" customWidth="1"/>
    <col min="9987" max="9987" width="14.85546875" style="40" customWidth="1"/>
    <col min="9988" max="9988" width="15.7109375" style="40" customWidth="1"/>
    <col min="9989" max="10240" width="11.5703125" style="40"/>
    <col min="10241" max="10241" width="7.5703125" style="40" customWidth="1"/>
    <col min="10242" max="10242" width="84.5703125" style="40" customWidth="1"/>
    <col min="10243" max="10243" width="14.85546875" style="40" customWidth="1"/>
    <col min="10244" max="10244" width="15.7109375" style="40" customWidth="1"/>
    <col min="10245" max="10496" width="11.5703125" style="40"/>
    <col min="10497" max="10497" width="7.5703125" style="40" customWidth="1"/>
    <col min="10498" max="10498" width="84.5703125" style="40" customWidth="1"/>
    <col min="10499" max="10499" width="14.85546875" style="40" customWidth="1"/>
    <col min="10500" max="10500" width="15.7109375" style="40" customWidth="1"/>
    <col min="10501" max="10752" width="11.5703125" style="40"/>
    <col min="10753" max="10753" width="7.5703125" style="40" customWidth="1"/>
    <col min="10754" max="10754" width="84.5703125" style="40" customWidth="1"/>
    <col min="10755" max="10755" width="14.85546875" style="40" customWidth="1"/>
    <col min="10756" max="10756" width="15.7109375" style="40" customWidth="1"/>
    <col min="10757" max="11008" width="11.5703125" style="40"/>
    <col min="11009" max="11009" width="7.5703125" style="40" customWidth="1"/>
    <col min="11010" max="11010" width="84.5703125" style="40" customWidth="1"/>
    <col min="11011" max="11011" width="14.85546875" style="40" customWidth="1"/>
    <col min="11012" max="11012" width="15.7109375" style="40" customWidth="1"/>
    <col min="11013" max="11264" width="11.5703125" style="40"/>
    <col min="11265" max="11265" width="7.5703125" style="40" customWidth="1"/>
    <col min="11266" max="11266" width="84.5703125" style="40" customWidth="1"/>
    <col min="11267" max="11267" width="14.85546875" style="40" customWidth="1"/>
    <col min="11268" max="11268" width="15.7109375" style="40" customWidth="1"/>
    <col min="11269" max="11520" width="11.5703125" style="40"/>
    <col min="11521" max="11521" width="7.5703125" style="40" customWidth="1"/>
    <col min="11522" max="11522" width="84.5703125" style="40" customWidth="1"/>
    <col min="11523" max="11523" width="14.85546875" style="40" customWidth="1"/>
    <col min="11524" max="11524" width="15.7109375" style="40" customWidth="1"/>
    <col min="11525" max="11776" width="11.5703125" style="40"/>
    <col min="11777" max="11777" width="7.5703125" style="40" customWidth="1"/>
    <col min="11778" max="11778" width="84.5703125" style="40" customWidth="1"/>
    <col min="11779" max="11779" width="14.85546875" style="40" customWidth="1"/>
    <col min="11780" max="11780" width="15.7109375" style="40" customWidth="1"/>
    <col min="11781" max="12032" width="11.5703125" style="40"/>
    <col min="12033" max="12033" width="7.5703125" style="40" customWidth="1"/>
    <col min="12034" max="12034" width="84.5703125" style="40" customWidth="1"/>
    <col min="12035" max="12035" width="14.85546875" style="40" customWidth="1"/>
    <col min="12036" max="12036" width="15.7109375" style="40" customWidth="1"/>
    <col min="12037" max="12288" width="11.5703125" style="40"/>
    <col min="12289" max="12289" width="7.5703125" style="40" customWidth="1"/>
    <col min="12290" max="12290" width="84.5703125" style="40" customWidth="1"/>
    <col min="12291" max="12291" width="14.85546875" style="40" customWidth="1"/>
    <col min="12292" max="12292" width="15.7109375" style="40" customWidth="1"/>
    <col min="12293" max="12544" width="11.5703125" style="40"/>
    <col min="12545" max="12545" width="7.5703125" style="40" customWidth="1"/>
    <col min="12546" max="12546" width="84.5703125" style="40" customWidth="1"/>
    <col min="12547" max="12547" width="14.85546875" style="40" customWidth="1"/>
    <col min="12548" max="12548" width="15.7109375" style="40" customWidth="1"/>
    <col min="12549" max="12800" width="11.5703125" style="40"/>
    <col min="12801" max="12801" width="7.5703125" style="40" customWidth="1"/>
    <col min="12802" max="12802" width="84.5703125" style="40" customWidth="1"/>
    <col min="12803" max="12803" width="14.85546875" style="40" customWidth="1"/>
    <col min="12804" max="12804" width="15.7109375" style="40" customWidth="1"/>
    <col min="12805" max="13056" width="11.5703125" style="40"/>
    <col min="13057" max="13057" width="7.5703125" style="40" customWidth="1"/>
    <col min="13058" max="13058" width="84.5703125" style="40" customWidth="1"/>
    <col min="13059" max="13059" width="14.85546875" style="40" customWidth="1"/>
    <col min="13060" max="13060" width="15.7109375" style="40" customWidth="1"/>
    <col min="13061" max="13312" width="11.5703125" style="40"/>
    <col min="13313" max="13313" width="7.5703125" style="40" customWidth="1"/>
    <col min="13314" max="13314" width="84.5703125" style="40" customWidth="1"/>
    <col min="13315" max="13315" width="14.85546875" style="40" customWidth="1"/>
    <col min="13316" max="13316" width="15.7109375" style="40" customWidth="1"/>
    <col min="13317" max="13568" width="11.5703125" style="40"/>
    <col min="13569" max="13569" width="7.5703125" style="40" customWidth="1"/>
    <col min="13570" max="13570" width="84.5703125" style="40" customWidth="1"/>
    <col min="13571" max="13571" width="14.85546875" style="40" customWidth="1"/>
    <col min="13572" max="13572" width="15.7109375" style="40" customWidth="1"/>
    <col min="13573" max="13824" width="11.5703125" style="40"/>
    <col min="13825" max="13825" width="7.5703125" style="40" customWidth="1"/>
    <col min="13826" max="13826" width="84.5703125" style="40" customWidth="1"/>
    <col min="13827" max="13827" width="14.85546875" style="40" customWidth="1"/>
    <col min="13828" max="13828" width="15.7109375" style="40" customWidth="1"/>
    <col min="13829" max="14080" width="11.5703125" style="40"/>
    <col min="14081" max="14081" width="7.5703125" style="40" customWidth="1"/>
    <col min="14082" max="14082" width="84.5703125" style="40" customWidth="1"/>
    <col min="14083" max="14083" width="14.85546875" style="40" customWidth="1"/>
    <col min="14084" max="14084" width="15.7109375" style="40" customWidth="1"/>
    <col min="14085" max="14336" width="11.5703125" style="40"/>
    <col min="14337" max="14337" width="7.5703125" style="40" customWidth="1"/>
    <col min="14338" max="14338" width="84.5703125" style="40" customWidth="1"/>
    <col min="14339" max="14339" width="14.85546875" style="40" customWidth="1"/>
    <col min="14340" max="14340" width="15.7109375" style="40" customWidth="1"/>
    <col min="14341" max="14592" width="11.5703125" style="40"/>
    <col min="14593" max="14593" width="7.5703125" style="40" customWidth="1"/>
    <col min="14594" max="14594" width="84.5703125" style="40" customWidth="1"/>
    <col min="14595" max="14595" width="14.85546875" style="40" customWidth="1"/>
    <col min="14596" max="14596" width="15.7109375" style="40" customWidth="1"/>
    <col min="14597" max="14848" width="11.5703125" style="40"/>
    <col min="14849" max="14849" width="7.5703125" style="40" customWidth="1"/>
    <col min="14850" max="14850" width="84.5703125" style="40" customWidth="1"/>
    <col min="14851" max="14851" width="14.85546875" style="40" customWidth="1"/>
    <col min="14852" max="14852" width="15.7109375" style="40" customWidth="1"/>
    <col min="14853" max="15104" width="11.5703125" style="40"/>
    <col min="15105" max="15105" width="7.5703125" style="40" customWidth="1"/>
    <col min="15106" max="15106" width="84.5703125" style="40" customWidth="1"/>
    <col min="15107" max="15107" width="14.85546875" style="40" customWidth="1"/>
    <col min="15108" max="15108" width="15.7109375" style="40" customWidth="1"/>
    <col min="15109" max="15360" width="11.5703125" style="40"/>
    <col min="15361" max="15361" width="7.5703125" style="40" customWidth="1"/>
    <col min="15362" max="15362" width="84.5703125" style="40" customWidth="1"/>
    <col min="15363" max="15363" width="14.85546875" style="40" customWidth="1"/>
    <col min="15364" max="15364" width="15.7109375" style="40" customWidth="1"/>
    <col min="15365" max="15616" width="11.5703125" style="40"/>
    <col min="15617" max="15617" width="7.5703125" style="40" customWidth="1"/>
    <col min="15618" max="15618" width="84.5703125" style="40" customWidth="1"/>
    <col min="15619" max="15619" width="14.85546875" style="40" customWidth="1"/>
    <col min="15620" max="15620" width="15.7109375" style="40" customWidth="1"/>
    <col min="15621" max="15872" width="11.5703125" style="40"/>
    <col min="15873" max="15873" width="7.5703125" style="40" customWidth="1"/>
    <col min="15874" max="15874" width="84.5703125" style="40" customWidth="1"/>
    <col min="15875" max="15875" width="14.85546875" style="40" customWidth="1"/>
    <col min="15876" max="15876" width="15.7109375" style="40" customWidth="1"/>
    <col min="15877" max="16128" width="11.5703125" style="40"/>
    <col min="16129" max="16129" width="7.5703125" style="40" customWidth="1"/>
    <col min="16130" max="16130" width="84.5703125" style="40" customWidth="1"/>
    <col min="16131" max="16131" width="14.85546875" style="40" customWidth="1"/>
    <col min="16132" max="16132" width="15.7109375" style="40" customWidth="1"/>
    <col min="16133" max="16384" width="11.5703125" style="40"/>
  </cols>
  <sheetData>
    <row r="1" spans="1:11" ht="20.25" x14ac:dyDescent="0.25">
      <c r="A1" s="78" t="s">
        <v>50</v>
      </c>
      <c r="B1" s="79"/>
      <c r="C1" s="79"/>
      <c r="D1" s="79"/>
    </row>
    <row r="2" spans="1:11" ht="15.75" thickBot="1" x14ac:dyDescent="0.3">
      <c r="A2" s="54"/>
      <c r="B2" s="55" t="s">
        <v>42</v>
      </c>
      <c r="C2" s="56"/>
      <c r="D2" s="57"/>
    </row>
    <row r="3" spans="1:11" ht="15.75" thickBot="1" x14ac:dyDescent="0.3">
      <c r="A3" s="58" t="s">
        <v>43</v>
      </c>
      <c r="B3" s="59" t="s">
        <v>44</v>
      </c>
      <c r="C3" s="60" t="s">
        <v>45</v>
      </c>
      <c r="D3" s="61" t="s">
        <v>46</v>
      </c>
    </row>
    <row r="4" spans="1:11" x14ac:dyDescent="0.25">
      <c r="A4" s="62" t="s">
        <v>47</v>
      </c>
      <c r="B4" s="63" t="s">
        <v>51</v>
      </c>
      <c r="C4" s="64">
        <v>2020</v>
      </c>
      <c r="D4" s="74" t="s">
        <v>48</v>
      </c>
    </row>
    <row r="5" spans="1:11" x14ac:dyDescent="0.25">
      <c r="A5" s="62">
        <v>2</v>
      </c>
      <c r="B5" s="63" t="s">
        <v>51</v>
      </c>
      <c r="C5" s="65">
        <v>2021</v>
      </c>
      <c r="D5" s="75"/>
    </row>
    <row r="6" spans="1:11" x14ac:dyDescent="0.25">
      <c r="A6" s="62">
        <v>3</v>
      </c>
      <c r="B6" s="63" t="s">
        <v>51</v>
      </c>
      <c r="C6" s="65">
        <v>2022</v>
      </c>
      <c r="D6" s="75"/>
    </row>
    <row r="7" spans="1:11" x14ac:dyDescent="0.25">
      <c r="A7" s="62">
        <v>4</v>
      </c>
      <c r="B7" s="63" t="s">
        <v>51</v>
      </c>
      <c r="C7" s="65">
        <v>2023</v>
      </c>
      <c r="D7" s="76"/>
    </row>
    <row r="8" spans="1:11" ht="15.75" thickBot="1" x14ac:dyDescent="0.3">
      <c r="A8" s="66">
        <v>5</v>
      </c>
      <c r="B8" s="67" t="s">
        <v>51</v>
      </c>
      <c r="C8" s="68">
        <v>2024</v>
      </c>
      <c r="D8" s="77"/>
    </row>
    <row r="9" spans="1:11" ht="15.75" thickTop="1" x14ac:dyDescent="0.25"/>
    <row r="10" spans="1:11" x14ac:dyDescent="0.25">
      <c r="A10" s="69" t="s">
        <v>49</v>
      </c>
      <c r="B10" s="69"/>
      <c r="C10" s="70"/>
      <c r="D10" s="71"/>
      <c r="E10" s="70"/>
      <c r="F10" s="70"/>
      <c r="G10" s="70"/>
      <c r="H10" s="70"/>
      <c r="I10" s="70"/>
      <c r="J10" s="70"/>
      <c r="K10" s="70"/>
    </row>
    <row r="13" spans="1:11" x14ac:dyDescent="0.25">
      <c r="B13" s="72"/>
      <c r="C13" s="72"/>
      <c r="D13" s="72"/>
      <c r="E13" s="72"/>
    </row>
    <row r="15" spans="1:11" x14ac:dyDescent="0.25">
      <c r="B15" s="73"/>
    </row>
    <row r="16" spans="1:11" x14ac:dyDescent="0.25">
      <c r="B16" s="73"/>
    </row>
  </sheetData>
  <mergeCells count="2">
    <mergeCell ref="D4:D8"/>
    <mergeCell ref="A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selection sqref="A1:G1"/>
    </sheetView>
  </sheetViews>
  <sheetFormatPr baseColWidth="10" defaultRowHeight="15" x14ac:dyDescent="0.25"/>
  <cols>
    <col min="1" max="1" width="27.7109375" customWidth="1"/>
    <col min="2" max="2" width="4.7109375" style="48" customWidth="1"/>
    <col min="3" max="7" width="15.7109375" customWidth="1"/>
  </cols>
  <sheetData>
    <row r="1" spans="1:7" s="40" customFormat="1" ht="15.75" x14ac:dyDescent="0.25">
      <c r="A1" s="80" t="s">
        <v>52</v>
      </c>
      <c r="B1" s="81"/>
      <c r="C1" s="81"/>
      <c r="D1" s="81"/>
      <c r="E1" s="81"/>
      <c r="F1" s="81"/>
      <c r="G1" s="82"/>
    </row>
    <row r="2" spans="1:7" x14ac:dyDescent="0.25">
      <c r="A2" s="22" t="s">
        <v>40</v>
      </c>
      <c r="B2" s="22" t="s">
        <v>35</v>
      </c>
      <c r="C2" s="23" t="s">
        <v>34</v>
      </c>
      <c r="D2" s="23" t="s">
        <v>33</v>
      </c>
      <c r="E2" s="23" t="s">
        <v>36</v>
      </c>
      <c r="F2" s="23" t="s">
        <v>37</v>
      </c>
      <c r="G2" s="24" t="s">
        <v>38</v>
      </c>
    </row>
    <row r="3" spans="1:7" x14ac:dyDescent="0.25">
      <c r="A3" s="15" t="s">
        <v>15</v>
      </c>
      <c r="B3" s="4">
        <v>2</v>
      </c>
      <c r="C3" s="41">
        <v>31013.279999999999</v>
      </c>
      <c r="D3" s="41">
        <v>31013.279999999999</v>
      </c>
      <c r="E3" s="41">
        <f>ROUND(D3*53/100,2)</f>
        <v>16437.04</v>
      </c>
      <c r="F3" s="41">
        <f>ROUND(D3*14.1/100,2)</f>
        <v>4372.87</v>
      </c>
      <c r="G3" s="42">
        <f>ROUND(D3*32.9/100,2)</f>
        <v>10203.370000000001</v>
      </c>
    </row>
    <row r="4" spans="1:7" x14ac:dyDescent="0.25">
      <c r="A4" s="15" t="s">
        <v>16</v>
      </c>
      <c r="B4" s="4">
        <v>2</v>
      </c>
      <c r="C4" s="41">
        <v>92722.7</v>
      </c>
      <c r="D4" s="41">
        <v>92722.7</v>
      </c>
      <c r="E4" s="41">
        <f t="shared" ref="E4:E21" si="0">ROUND(D4*53/100,2)</f>
        <v>49143.03</v>
      </c>
      <c r="F4" s="41">
        <f t="shared" ref="F4:F21" si="1">ROUND(D4*14.1/100,2)</f>
        <v>13073.9</v>
      </c>
      <c r="G4" s="42">
        <f t="shared" ref="G4:G21" si="2">ROUND(D4*32.9/100,2)</f>
        <v>30505.77</v>
      </c>
    </row>
    <row r="5" spans="1:7" x14ac:dyDescent="0.25">
      <c r="A5" s="15" t="s">
        <v>2</v>
      </c>
      <c r="B5" s="4">
        <v>2</v>
      </c>
      <c r="C5" s="41">
        <v>71361</v>
      </c>
      <c r="D5" s="41">
        <v>71361</v>
      </c>
      <c r="E5" s="41">
        <f t="shared" si="0"/>
        <v>37821.33</v>
      </c>
      <c r="F5" s="41">
        <f t="shared" si="1"/>
        <v>10061.9</v>
      </c>
      <c r="G5" s="42">
        <f t="shared" si="2"/>
        <v>23477.77</v>
      </c>
    </row>
    <row r="6" spans="1:7" x14ac:dyDescent="0.25">
      <c r="A6" s="15" t="s">
        <v>17</v>
      </c>
      <c r="B6" s="4">
        <v>1</v>
      </c>
      <c r="C6" s="41">
        <v>2880</v>
      </c>
      <c r="D6" s="41">
        <v>2880</v>
      </c>
      <c r="E6" s="41">
        <f t="shared" si="0"/>
        <v>1526.4</v>
      </c>
      <c r="F6" s="41">
        <f t="shared" si="1"/>
        <v>406.08</v>
      </c>
      <c r="G6" s="42">
        <f t="shared" si="2"/>
        <v>947.52</v>
      </c>
    </row>
    <row r="7" spans="1:7" x14ac:dyDescent="0.25">
      <c r="A7" s="15" t="s">
        <v>18</v>
      </c>
      <c r="B7" s="4">
        <v>1</v>
      </c>
      <c r="C7" s="41">
        <v>109824.96000000001</v>
      </c>
      <c r="D7" s="41">
        <v>109824.96000000001</v>
      </c>
      <c r="E7" s="41">
        <f t="shared" si="0"/>
        <v>58207.23</v>
      </c>
      <c r="F7" s="41">
        <f t="shared" si="1"/>
        <v>15485.32</v>
      </c>
      <c r="G7" s="42">
        <f t="shared" si="2"/>
        <v>36132.410000000003</v>
      </c>
    </row>
    <row r="8" spans="1:7" x14ac:dyDescent="0.25">
      <c r="A8" s="15" t="s">
        <v>19</v>
      </c>
      <c r="B8" s="4">
        <v>2</v>
      </c>
      <c r="C8" s="41">
        <v>86532.27</v>
      </c>
      <c r="D8" s="41">
        <v>85507.17</v>
      </c>
      <c r="E8" s="41">
        <f t="shared" si="0"/>
        <v>45318.8</v>
      </c>
      <c r="F8" s="41">
        <f t="shared" si="1"/>
        <v>12056.51</v>
      </c>
      <c r="G8" s="42">
        <f t="shared" si="2"/>
        <v>28131.86</v>
      </c>
    </row>
    <row r="9" spans="1:7" x14ac:dyDescent="0.25">
      <c r="A9" s="15" t="s">
        <v>20</v>
      </c>
      <c r="B9" s="4">
        <v>1</v>
      </c>
      <c r="C9" s="41">
        <v>29400</v>
      </c>
      <c r="D9" s="41">
        <v>29400</v>
      </c>
      <c r="E9" s="41">
        <f t="shared" si="0"/>
        <v>15582</v>
      </c>
      <c r="F9" s="41">
        <f t="shared" si="1"/>
        <v>4145.3999999999996</v>
      </c>
      <c r="G9" s="42">
        <f t="shared" si="2"/>
        <v>9672.6</v>
      </c>
    </row>
    <row r="10" spans="1:7" x14ac:dyDescent="0.25">
      <c r="A10" s="15" t="s">
        <v>3</v>
      </c>
      <c r="B10" s="4">
        <v>1</v>
      </c>
      <c r="C10" s="41">
        <v>8760</v>
      </c>
      <c r="D10" s="41">
        <v>8760</v>
      </c>
      <c r="E10" s="41">
        <f t="shared" si="0"/>
        <v>4642.8</v>
      </c>
      <c r="F10" s="41">
        <f t="shared" si="1"/>
        <v>1235.1600000000001</v>
      </c>
      <c r="G10" s="42">
        <f t="shared" si="2"/>
        <v>2882.04</v>
      </c>
    </row>
    <row r="11" spans="1:7" x14ac:dyDescent="0.25">
      <c r="A11" s="15" t="s">
        <v>21</v>
      </c>
      <c r="B11" s="4">
        <v>1</v>
      </c>
      <c r="C11" s="41">
        <v>36885</v>
      </c>
      <c r="D11" s="41">
        <v>36885</v>
      </c>
      <c r="E11" s="41">
        <f t="shared" si="0"/>
        <v>19549.05</v>
      </c>
      <c r="F11" s="41">
        <f t="shared" si="1"/>
        <v>5200.79</v>
      </c>
      <c r="G11" s="42">
        <f t="shared" si="2"/>
        <v>12135.17</v>
      </c>
    </row>
    <row r="12" spans="1:7" x14ac:dyDescent="0.25">
      <c r="A12" s="15" t="s">
        <v>22</v>
      </c>
      <c r="B12" s="4">
        <v>1</v>
      </c>
      <c r="C12" s="41">
        <v>14657.73</v>
      </c>
      <c r="D12" s="41">
        <v>14657.73</v>
      </c>
      <c r="E12" s="41">
        <f t="shared" si="0"/>
        <v>7768.6</v>
      </c>
      <c r="F12" s="41">
        <f t="shared" si="1"/>
        <v>2066.7399999999998</v>
      </c>
      <c r="G12" s="42">
        <f t="shared" si="2"/>
        <v>4822.3900000000003</v>
      </c>
    </row>
    <row r="13" spans="1:7" x14ac:dyDescent="0.25">
      <c r="A13" s="15" t="s">
        <v>8</v>
      </c>
      <c r="B13" s="4">
        <v>1</v>
      </c>
      <c r="C13" s="41">
        <v>11100</v>
      </c>
      <c r="D13" s="41">
        <v>11100</v>
      </c>
      <c r="E13" s="41">
        <f t="shared" si="0"/>
        <v>5883</v>
      </c>
      <c r="F13" s="41">
        <f t="shared" si="1"/>
        <v>1565.1</v>
      </c>
      <c r="G13" s="42">
        <f t="shared" si="2"/>
        <v>3651.9</v>
      </c>
    </row>
    <row r="14" spans="1:7" x14ac:dyDescent="0.25">
      <c r="A14" s="15" t="s">
        <v>10</v>
      </c>
      <c r="B14" s="4">
        <v>1</v>
      </c>
      <c r="C14" s="41">
        <v>201000</v>
      </c>
      <c r="D14" s="41">
        <v>201000</v>
      </c>
      <c r="E14" s="41">
        <f t="shared" si="0"/>
        <v>106530</v>
      </c>
      <c r="F14" s="41">
        <f t="shared" si="1"/>
        <v>28341</v>
      </c>
      <c r="G14" s="42">
        <f t="shared" si="2"/>
        <v>66129</v>
      </c>
    </row>
    <row r="15" spans="1:7" x14ac:dyDescent="0.25">
      <c r="A15" s="15" t="s">
        <v>27</v>
      </c>
      <c r="B15" s="4">
        <v>1</v>
      </c>
      <c r="C15" s="41">
        <v>14760</v>
      </c>
      <c r="D15" s="41">
        <v>14760</v>
      </c>
      <c r="E15" s="41">
        <f t="shared" si="0"/>
        <v>7822.8</v>
      </c>
      <c r="F15" s="41">
        <f t="shared" si="1"/>
        <v>2081.16</v>
      </c>
      <c r="G15" s="42">
        <f t="shared" si="2"/>
        <v>4856.04</v>
      </c>
    </row>
    <row r="16" spans="1:7" x14ac:dyDescent="0.25">
      <c r="A16" s="15" t="s">
        <v>11</v>
      </c>
      <c r="B16" s="4">
        <v>2</v>
      </c>
      <c r="C16" s="41">
        <v>89490</v>
      </c>
      <c r="D16" s="41">
        <v>83250</v>
      </c>
      <c r="E16" s="41">
        <f t="shared" si="0"/>
        <v>44122.5</v>
      </c>
      <c r="F16" s="41">
        <f t="shared" si="1"/>
        <v>11738.25</v>
      </c>
      <c r="G16" s="42">
        <f t="shared" si="2"/>
        <v>27389.25</v>
      </c>
    </row>
    <row r="17" spans="1:16" x14ac:dyDescent="0.25">
      <c r="A17" s="15" t="s">
        <v>24</v>
      </c>
      <c r="B17" s="4">
        <v>2</v>
      </c>
      <c r="C17" s="41">
        <v>57728.08</v>
      </c>
      <c r="D17" s="41">
        <v>57728.08</v>
      </c>
      <c r="E17" s="41">
        <f t="shared" si="0"/>
        <v>30595.88</v>
      </c>
      <c r="F17" s="41">
        <f t="shared" si="1"/>
        <v>8139.66</v>
      </c>
      <c r="G17" s="42">
        <f t="shared" si="2"/>
        <v>18992.54</v>
      </c>
    </row>
    <row r="18" spans="1:16" x14ac:dyDescent="0.25">
      <c r="A18" s="15" t="s">
        <v>23</v>
      </c>
      <c r="B18" s="4">
        <v>2</v>
      </c>
      <c r="C18" s="41">
        <v>117820.5</v>
      </c>
      <c r="D18" s="41">
        <v>117820.5</v>
      </c>
      <c r="E18" s="41">
        <f t="shared" si="0"/>
        <v>62444.87</v>
      </c>
      <c r="F18" s="41">
        <f t="shared" si="1"/>
        <v>16612.689999999999</v>
      </c>
      <c r="G18" s="42">
        <f t="shared" si="2"/>
        <v>38762.94</v>
      </c>
    </row>
    <row r="19" spans="1:16" x14ac:dyDescent="0.25">
      <c r="A19" s="15" t="s">
        <v>6</v>
      </c>
      <c r="B19" s="4">
        <v>11</v>
      </c>
      <c r="C19" s="41">
        <v>891223.59000000008</v>
      </c>
      <c r="D19" s="41">
        <v>864656.04</v>
      </c>
      <c r="E19" s="41">
        <f t="shared" si="0"/>
        <v>458267.7</v>
      </c>
      <c r="F19" s="41">
        <f t="shared" si="1"/>
        <v>121916.5</v>
      </c>
      <c r="G19" s="42">
        <f t="shared" si="2"/>
        <v>284471.84000000003</v>
      </c>
    </row>
    <row r="20" spans="1:16" x14ac:dyDescent="0.25">
      <c r="A20" s="15" t="s">
        <v>5</v>
      </c>
      <c r="B20" s="4">
        <v>4</v>
      </c>
      <c r="C20" s="41">
        <v>602900.63</v>
      </c>
      <c r="D20" s="41">
        <v>602900.63</v>
      </c>
      <c r="E20" s="41">
        <f t="shared" si="0"/>
        <v>319537.33</v>
      </c>
      <c r="F20" s="41">
        <f t="shared" si="1"/>
        <v>85008.99</v>
      </c>
      <c r="G20" s="42">
        <f t="shared" si="2"/>
        <v>198354.31</v>
      </c>
    </row>
    <row r="21" spans="1:16" x14ac:dyDescent="0.25">
      <c r="A21" s="15" t="s">
        <v>25</v>
      </c>
      <c r="B21" s="4">
        <v>1</v>
      </c>
      <c r="C21" s="41">
        <v>97075.12</v>
      </c>
      <c r="D21" s="41">
        <v>97075.12</v>
      </c>
      <c r="E21" s="41">
        <f t="shared" si="0"/>
        <v>51449.81</v>
      </c>
      <c r="F21" s="41">
        <f t="shared" si="1"/>
        <v>13687.59</v>
      </c>
      <c r="G21" s="42">
        <f t="shared" si="2"/>
        <v>31937.71</v>
      </c>
    </row>
    <row r="22" spans="1:16" x14ac:dyDescent="0.25">
      <c r="A22" s="16" t="s">
        <v>32</v>
      </c>
      <c r="B22" s="12">
        <v>39</v>
      </c>
      <c r="C22" s="11">
        <v>2567134.86</v>
      </c>
      <c r="D22" s="11">
        <v>2533302.21</v>
      </c>
      <c r="E22" s="11">
        <f>SUM(E3:E21)</f>
        <v>1342650.1700000002</v>
      </c>
      <c r="F22" s="11">
        <f>SUM(F3:F21)</f>
        <v>357195.61000000004</v>
      </c>
      <c r="G22" s="13">
        <f>SUM(G3:G21)</f>
        <v>833456.42999999993</v>
      </c>
    </row>
    <row r="24" spans="1:16" s="40" customFormat="1" x14ac:dyDescent="0.25">
      <c r="A24" s="46" t="s">
        <v>39</v>
      </c>
      <c r="B24" s="47"/>
      <c r="C24" s="46"/>
      <c r="D24" s="46"/>
      <c r="E24" s="46"/>
      <c r="F24" s="46"/>
      <c r="G24" s="46"/>
      <c r="H24" s="45"/>
      <c r="I24" s="45"/>
      <c r="J24" s="45"/>
      <c r="K24" s="45"/>
      <c r="L24" s="45"/>
      <c r="M24" s="45"/>
      <c r="N24" s="45"/>
      <c r="O24" s="45"/>
      <c r="P24" s="45"/>
    </row>
  </sheetData>
  <mergeCells count="1">
    <mergeCell ref="A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>
      <selection sqref="A1:G1"/>
    </sheetView>
  </sheetViews>
  <sheetFormatPr baseColWidth="10" defaultRowHeight="15" x14ac:dyDescent="0.25"/>
  <cols>
    <col min="1" max="1" width="27.7109375" customWidth="1"/>
    <col min="2" max="2" width="4.7109375" style="48" customWidth="1"/>
    <col min="3" max="7" width="15.7109375" customWidth="1"/>
  </cols>
  <sheetData>
    <row r="1" spans="1:7" ht="15.75" x14ac:dyDescent="0.25">
      <c r="A1" s="80" t="s">
        <v>53</v>
      </c>
      <c r="B1" s="81"/>
      <c r="C1" s="81"/>
      <c r="D1" s="81"/>
      <c r="E1" s="81"/>
      <c r="F1" s="81"/>
      <c r="G1" s="82"/>
    </row>
    <row r="2" spans="1:7" s="40" customFormat="1" x14ac:dyDescent="0.25">
      <c r="A2" s="22" t="s">
        <v>40</v>
      </c>
      <c r="B2" s="22" t="s">
        <v>35</v>
      </c>
      <c r="C2" s="23" t="s">
        <v>34</v>
      </c>
      <c r="D2" s="23" t="s">
        <v>33</v>
      </c>
      <c r="E2" s="23" t="s">
        <v>36</v>
      </c>
      <c r="F2" s="23" t="s">
        <v>37</v>
      </c>
      <c r="G2" s="24" t="s">
        <v>38</v>
      </c>
    </row>
    <row r="3" spans="1:7" x14ac:dyDescent="0.25">
      <c r="A3" s="15" t="s">
        <v>15</v>
      </c>
      <c r="B3" s="2">
        <v>1</v>
      </c>
      <c r="C3" s="31">
        <v>20389.2</v>
      </c>
      <c r="D3" s="31">
        <v>20389.2</v>
      </c>
      <c r="E3" s="31">
        <f>ROUND(D3*53/100,2)</f>
        <v>10806.28</v>
      </c>
      <c r="F3" s="31">
        <f>ROUND(D3*14.1/100,2)</f>
        <v>2874.88</v>
      </c>
      <c r="G3" s="53">
        <f>ROUND(D3*32.9/100,2)</f>
        <v>6708.05</v>
      </c>
    </row>
    <row r="4" spans="1:7" x14ac:dyDescent="0.25">
      <c r="A4" s="15" t="s">
        <v>0</v>
      </c>
      <c r="B4" s="4">
        <v>1</v>
      </c>
      <c r="C4" s="41">
        <v>53802</v>
      </c>
      <c r="D4" s="41">
        <v>53802</v>
      </c>
      <c r="E4" s="41">
        <f t="shared" ref="E4:E27" si="0">ROUND(D4*53/100,2)</f>
        <v>28515.06</v>
      </c>
      <c r="F4" s="41">
        <f t="shared" ref="F4:F27" si="1">ROUND(D4*14.1/100,2)</f>
        <v>7586.08</v>
      </c>
      <c r="G4" s="42">
        <f t="shared" ref="G4:G27" si="2">ROUND(D4*32.9/100,2)</f>
        <v>17700.86</v>
      </c>
    </row>
    <row r="5" spans="1:7" x14ac:dyDescent="0.25">
      <c r="A5" s="15" t="s">
        <v>28</v>
      </c>
      <c r="B5" s="4">
        <v>1</v>
      </c>
      <c r="C5" s="41">
        <v>2670</v>
      </c>
      <c r="D5" s="41">
        <v>0</v>
      </c>
      <c r="E5" s="41">
        <f t="shared" si="0"/>
        <v>0</v>
      </c>
      <c r="F5" s="41">
        <f t="shared" si="1"/>
        <v>0</v>
      </c>
      <c r="G5" s="42">
        <f t="shared" si="2"/>
        <v>0</v>
      </c>
    </row>
    <row r="6" spans="1:7" x14ac:dyDescent="0.25">
      <c r="A6" s="15" t="s">
        <v>16</v>
      </c>
      <c r="B6" s="4">
        <v>4</v>
      </c>
      <c r="C6" s="41">
        <v>168326.96</v>
      </c>
      <c r="D6" s="41">
        <v>165929.96</v>
      </c>
      <c r="E6" s="41">
        <f t="shared" si="0"/>
        <v>87942.88</v>
      </c>
      <c r="F6" s="41">
        <f t="shared" si="1"/>
        <v>23396.12</v>
      </c>
      <c r="G6" s="42">
        <f t="shared" si="2"/>
        <v>54590.96</v>
      </c>
    </row>
    <row r="7" spans="1:7" x14ac:dyDescent="0.25">
      <c r="A7" s="15" t="s">
        <v>2</v>
      </c>
      <c r="B7" s="4">
        <v>2</v>
      </c>
      <c r="C7" s="41">
        <v>61154</v>
      </c>
      <c r="D7" s="41">
        <v>61154</v>
      </c>
      <c r="E7" s="41">
        <f t="shared" si="0"/>
        <v>32411.62</v>
      </c>
      <c r="F7" s="41">
        <f t="shared" si="1"/>
        <v>8622.7099999999991</v>
      </c>
      <c r="G7" s="42">
        <f t="shared" si="2"/>
        <v>20119.669999999998</v>
      </c>
    </row>
    <row r="8" spans="1:7" x14ac:dyDescent="0.25">
      <c r="A8" s="15" t="s">
        <v>17</v>
      </c>
      <c r="B8" s="4">
        <v>1</v>
      </c>
      <c r="C8" s="41">
        <v>195300</v>
      </c>
      <c r="D8" s="41">
        <v>195300</v>
      </c>
      <c r="E8" s="41">
        <f t="shared" si="0"/>
        <v>103509</v>
      </c>
      <c r="F8" s="41">
        <f t="shared" si="1"/>
        <v>27537.3</v>
      </c>
      <c r="G8" s="42">
        <f t="shared" si="2"/>
        <v>64253.7</v>
      </c>
    </row>
    <row r="9" spans="1:7" x14ac:dyDescent="0.25">
      <c r="A9" s="15" t="s">
        <v>18</v>
      </c>
      <c r="B9" s="4">
        <v>1</v>
      </c>
      <c r="C9" s="41">
        <v>95830</v>
      </c>
      <c r="D9" s="41">
        <v>95830</v>
      </c>
      <c r="E9" s="41">
        <f t="shared" si="0"/>
        <v>50789.9</v>
      </c>
      <c r="F9" s="41">
        <f t="shared" si="1"/>
        <v>13512.03</v>
      </c>
      <c r="G9" s="42">
        <f t="shared" si="2"/>
        <v>31528.07</v>
      </c>
    </row>
    <row r="10" spans="1:7" x14ac:dyDescent="0.25">
      <c r="A10" s="15" t="s">
        <v>20</v>
      </c>
      <c r="B10" s="4">
        <v>2</v>
      </c>
      <c r="C10" s="41">
        <v>121497.48000000001</v>
      </c>
      <c r="D10" s="41">
        <v>53457.48</v>
      </c>
      <c r="E10" s="41">
        <f t="shared" si="0"/>
        <v>28332.46</v>
      </c>
      <c r="F10" s="41">
        <f t="shared" si="1"/>
        <v>7537.5</v>
      </c>
      <c r="G10" s="42">
        <f t="shared" si="2"/>
        <v>17587.509999999998</v>
      </c>
    </row>
    <row r="11" spans="1:7" x14ac:dyDescent="0.25">
      <c r="A11" s="15" t="s">
        <v>3</v>
      </c>
      <c r="B11" s="4">
        <v>1</v>
      </c>
      <c r="C11" s="41">
        <v>17804.79</v>
      </c>
      <c r="D11" s="41">
        <v>17804.79</v>
      </c>
      <c r="E11" s="41">
        <f t="shared" si="0"/>
        <v>9436.5400000000009</v>
      </c>
      <c r="F11" s="41">
        <f t="shared" si="1"/>
        <v>2510.48</v>
      </c>
      <c r="G11" s="42">
        <f t="shared" si="2"/>
        <v>5857.78</v>
      </c>
    </row>
    <row r="12" spans="1:7" x14ac:dyDescent="0.25">
      <c r="A12" s="15" t="s">
        <v>4</v>
      </c>
      <c r="B12" s="4">
        <v>1</v>
      </c>
      <c r="C12" s="41">
        <v>59802.83</v>
      </c>
      <c r="D12" s="41">
        <v>52671.29</v>
      </c>
      <c r="E12" s="41">
        <f t="shared" si="0"/>
        <v>27915.78</v>
      </c>
      <c r="F12" s="41">
        <f t="shared" si="1"/>
        <v>7426.65</v>
      </c>
      <c r="G12" s="42">
        <f t="shared" si="2"/>
        <v>17328.849999999999</v>
      </c>
    </row>
    <row r="13" spans="1:7" x14ac:dyDescent="0.25">
      <c r="A13" s="15" t="s">
        <v>7</v>
      </c>
      <c r="B13" s="4">
        <v>1</v>
      </c>
      <c r="C13" s="41">
        <v>26889</v>
      </c>
      <c r="D13" s="41">
        <v>26769</v>
      </c>
      <c r="E13" s="41">
        <f t="shared" si="0"/>
        <v>14187.57</v>
      </c>
      <c r="F13" s="41">
        <f t="shared" si="1"/>
        <v>3774.43</v>
      </c>
      <c r="G13" s="42">
        <f t="shared" si="2"/>
        <v>8807</v>
      </c>
    </row>
    <row r="14" spans="1:7" x14ac:dyDescent="0.25">
      <c r="A14" s="15" t="s">
        <v>22</v>
      </c>
      <c r="B14" s="4">
        <v>2</v>
      </c>
      <c r="C14" s="41">
        <v>38657.72</v>
      </c>
      <c r="D14" s="41">
        <v>38657.72</v>
      </c>
      <c r="E14" s="41">
        <f t="shared" si="0"/>
        <v>20488.59</v>
      </c>
      <c r="F14" s="41">
        <f t="shared" si="1"/>
        <v>5450.74</v>
      </c>
      <c r="G14" s="42">
        <f t="shared" si="2"/>
        <v>12718.39</v>
      </c>
    </row>
    <row r="15" spans="1:7" x14ac:dyDescent="0.25">
      <c r="A15" s="15" t="s">
        <v>8</v>
      </c>
      <c r="B15" s="4">
        <v>1</v>
      </c>
      <c r="C15" s="41">
        <v>17689</v>
      </c>
      <c r="D15" s="41">
        <v>17689</v>
      </c>
      <c r="E15" s="41">
        <f t="shared" si="0"/>
        <v>9375.17</v>
      </c>
      <c r="F15" s="41">
        <f t="shared" si="1"/>
        <v>2494.15</v>
      </c>
      <c r="G15" s="42">
        <f t="shared" si="2"/>
        <v>5819.68</v>
      </c>
    </row>
    <row r="16" spans="1:7" x14ac:dyDescent="0.25">
      <c r="A16" s="15" t="s">
        <v>10</v>
      </c>
      <c r="B16" s="4">
        <v>3</v>
      </c>
      <c r="C16" s="41">
        <v>269809.15999999997</v>
      </c>
      <c r="D16" s="41">
        <v>269809.15999999997</v>
      </c>
      <c r="E16" s="41">
        <f t="shared" si="0"/>
        <v>142998.85</v>
      </c>
      <c r="F16" s="41">
        <f t="shared" si="1"/>
        <v>38043.089999999997</v>
      </c>
      <c r="G16" s="42">
        <f t="shared" si="2"/>
        <v>88767.21</v>
      </c>
    </row>
    <row r="17" spans="1:16" x14ac:dyDescent="0.25">
      <c r="A17" s="15" t="s">
        <v>9</v>
      </c>
      <c r="B17" s="4">
        <v>1</v>
      </c>
      <c r="C17" s="41">
        <v>133755</v>
      </c>
      <c r="D17" s="41">
        <v>133500</v>
      </c>
      <c r="E17" s="41">
        <f t="shared" si="0"/>
        <v>70755</v>
      </c>
      <c r="F17" s="41">
        <f t="shared" si="1"/>
        <v>18823.5</v>
      </c>
      <c r="G17" s="42">
        <f t="shared" si="2"/>
        <v>43921.5</v>
      </c>
    </row>
    <row r="18" spans="1:16" x14ac:dyDescent="0.25">
      <c r="A18" s="15" t="s">
        <v>12</v>
      </c>
      <c r="B18" s="4">
        <v>2</v>
      </c>
      <c r="C18" s="41">
        <v>36677.82</v>
      </c>
      <c r="D18" s="41">
        <v>35934.01</v>
      </c>
      <c r="E18" s="41">
        <f t="shared" si="0"/>
        <v>19045.03</v>
      </c>
      <c r="F18" s="41">
        <f t="shared" si="1"/>
        <v>5066.7</v>
      </c>
      <c r="G18" s="42">
        <f t="shared" si="2"/>
        <v>11822.29</v>
      </c>
    </row>
    <row r="19" spans="1:16" x14ac:dyDescent="0.25">
      <c r="A19" s="15" t="s">
        <v>11</v>
      </c>
      <c r="B19" s="4">
        <v>1</v>
      </c>
      <c r="C19" s="41">
        <v>32100</v>
      </c>
      <c r="D19" s="41">
        <v>32100</v>
      </c>
      <c r="E19" s="41">
        <f t="shared" si="0"/>
        <v>17013</v>
      </c>
      <c r="F19" s="41">
        <f t="shared" si="1"/>
        <v>4526.1000000000004</v>
      </c>
      <c r="G19" s="42">
        <f t="shared" si="2"/>
        <v>10560.9</v>
      </c>
    </row>
    <row r="20" spans="1:16" x14ac:dyDescent="0.25">
      <c r="A20" s="15" t="s">
        <v>24</v>
      </c>
      <c r="B20" s="4">
        <v>3</v>
      </c>
      <c r="C20" s="41">
        <v>68416.92</v>
      </c>
      <c r="D20" s="41">
        <v>68416.92</v>
      </c>
      <c r="E20" s="41">
        <f t="shared" si="0"/>
        <v>36260.97</v>
      </c>
      <c r="F20" s="41">
        <f t="shared" si="1"/>
        <v>9646.7900000000009</v>
      </c>
      <c r="G20" s="42">
        <f t="shared" si="2"/>
        <v>22509.17</v>
      </c>
    </row>
    <row r="21" spans="1:16" x14ac:dyDescent="0.25">
      <c r="A21" s="15" t="s">
        <v>23</v>
      </c>
      <c r="B21" s="4">
        <v>1</v>
      </c>
      <c r="C21" s="41">
        <v>142800</v>
      </c>
      <c r="D21" s="41">
        <v>142800</v>
      </c>
      <c r="E21" s="41">
        <f t="shared" si="0"/>
        <v>75684</v>
      </c>
      <c r="F21" s="41">
        <f t="shared" si="1"/>
        <v>20134.8</v>
      </c>
      <c r="G21" s="42">
        <f t="shared" si="2"/>
        <v>46981.2</v>
      </c>
    </row>
    <row r="22" spans="1:16" x14ac:dyDescent="0.25">
      <c r="A22" s="15" t="s">
        <v>30</v>
      </c>
      <c r="B22" s="4">
        <v>1</v>
      </c>
      <c r="C22" s="41">
        <v>26865</v>
      </c>
      <c r="D22" s="41">
        <v>26344.09</v>
      </c>
      <c r="E22" s="41">
        <f t="shared" si="0"/>
        <v>13962.37</v>
      </c>
      <c r="F22" s="41">
        <f t="shared" si="1"/>
        <v>3714.52</v>
      </c>
      <c r="G22" s="42">
        <f t="shared" si="2"/>
        <v>8667.2099999999991</v>
      </c>
    </row>
    <row r="23" spans="1:16" x14ac:dyDescent="0.25">
      <c r="A23" s="15" t="s">
        <v>29</v>
      </c>
      <c r="B23" s="4">
        <v>1</v>
      </c>
      <c r="C23" s="41">
        <v>64725</v>
      </c>
      <c r="D23" s="41">
        <v>0</v>
      </c>
      <c r="E23" s="41">
        <f t="shared" si="0"/>
        <v>0</v>
      </c>
      <c r="F23" s="41">
        <f t="shared" si="1"/>
        <v>0</v>
      </c>
      <c r="G23" s="42">
        <f t="shared" si="2"/>
        <v>0</v>
      </c>
    </row>
    <row r="24" spans="1:16" x14ac:dyDescent="0.25">
      <c r="A24" s="15" t="s">
        <v>6</v>
      </c>
      <c r="B24" s="4">
        <v>10</v>
      </c>
      <c r="C24" s="41">
        <v>641572.45000000007</v>
      </c>
      <c r="D24" s="41">
        <v>566845.39</v>
      </c>
      <c r="E24" s="41">
        <f t="shared" si="0"/>
        <v>300428.06</v>
      </c>
      <c r="F24" s="41">
        <f t="shared" si="1"/>
        <v>79925.2</v>
      </c>
      <c r="G24" s="42">
        <f t="shared" si="2"/>
        <v>186492.13</v>
      </c>
    </row>
    <row r="25" spans="1:16" x14ac:dyDescent="0.25">
      <c r="A25" s="15" t="s">
        <v>5</v>
      </c>
      <c r="B25" s="4">
        <v>5</v>
      </c>
      <c r="C25" s="41">
        <v>496550.85</v>
      </c>
      <c r="D25" s="41">
        <v>468552.85</v>
      </c>
      <c r="E25" s="41">
        <f t="shared" si="0"/>
        <v>248333.01</v>
      </c>
      <c r="F25" s="41">
        <f t="shared" si="1"/>
        <v>66065.95</v>
      </c>
      <c r="G25" s="42">
        <f t="shared" si="2"/>
        <v>154153.89000000001</v>
      </c>
    </row>
    <row r="26" spans="1:16" x14ac:dyDescent="0.25">
      <c r="A26" s="15" t="s">
        <v>25</v>
      </c>
      <c r="B26" s="4">
        <v>2</v>
      </c>
      <c r="C26" s="41">
        <v>23571</v>
      </c>
      <c r="D26" s="41">
        <v>23571</v>
      </c>
      <c r="E26" s="41">
        <f t="shared" si="0"/>
        <v>12492.63</v>
      </c>
      <c r="F26" s="41">
        <f t="shared" si="1"/>
        <v>3323.51</v>
      </c>
      <c r="G26" s="42">
        <f t="shared" si="2"/>
        <v>7754.86</v>
      </c>
    </row>
    <row r="27" spans="1:16" x14ac:dyDescent="0.25">
      <c r="A27" s="15" t="s">
        <v>14</v>
      </c>
      <c r="B27" s="3">
        <v>2</v>
      </c>
      <c r="C27" s="43">
        <v>12398.75</v>
      </c>
      <c r="D27" s="43">
        <v>12323.73</v>
      </c>
      <c r="E27" s="43">
        <f t="shared" si="0"/>
        <v>6531.58</v>
      </c>
      <c r="F27" s="43">
        <f t="shared" si="1"/>
        <v>1737.65</v>
      </c>
      <c r="G27" s="44">
        <f t="shared" si="2"/>
        <v>4054.51</v>
      </c>
    </row>
    <row r="28" spans="1:16" x14ac:dyDescent="0.25">
      <c r="A28" s="16" t="s">
        <v>32</v>
      </c>
      <c r="B28" s="12">
        <v>51</v>
      </c>
      <c r="C28" s="11">
        <v>2829054.9299999997</v>
      </c>
      <c r="D28" s="11">
        <v>2579651.59</v>
      </c>
      <c r="E28" s="11">
        <f>SUM(E3:E27)</f>
        <v>1367215.35</v>
      </c>
      <c r="F28" s="11">
        <f>SUM(F3:F27)</f>
        <v>363730.88</v>
      </c>
      <c r="G28" s="13">
        <f>SUM(G3:G27)</f>
        <v>848705.39000000013</v>
      </c>
    </row>
    <row r="29" spans="1:16" x14ac:dyDescent="0.25">
      <c r="C29" s="1"/>
      <c r="D29" s="1"/>
      <c r="E29" s="1"/>
      <c r="F29" s="1"/>
      <c r="G29" s="1"/>
    </row>
    <row r="30" spans="1:16" s="40" customFormat="1" x14ac:dyDescent="0.25">
      <c r="A30" s="46" t="s">
        <v>39</v>
      </c>
      <c r="B30" s="47"/>
      <c r="C30" s="46"/>
      <c r="D30" s="46"/>
      <c r="E30" s="46"/>
      <c r="F30" s="46"/>
      <c r="G30" s="46"/>
      <c r="H30" s="45"/>
      <c r="I30" s="45"/>
      <c r="J30" s="45"/>
      <c r="K30" s="45"/>
      <c r="L30" s="45"/>
      <c r="M30" s="45"/>
      <c r="N30" s="45"/>
      <c r="O30" s="45"/>
      <c r="P30" s="45"/>
    </row>
  </sheetData>
  <mergeCells count="1"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sqref="A1:G1"/>
    </sheetView>
  </sheetViews>
  <sheetFormatPr baseColWidth="10" defaultRowHeight="15" x14ac:dyDescent="0.25"/>
  <cols>
    <col min="1" max="1" width="27.7109375" customWidth="1"/>
    <col min="2" max="2" width="4.7109375" customWidth="1"/>
    <col min="3" max="7" width="15.7109375" style="40" customWidth="1"/>
  </cols>
  <sheetData>
    <row r="1" spans="1:7" s="40" customFormat="1" ht="15.75" x14ac:dyDescent="0.25">
      <c r="A1" s="80" t="s">
        <v>54</v>
      </c>
      <c r="B1" s="81"/>
      <c r="C1" s="81"/>
      <c r="D1" s="81"/>
      <c r="E1" s="81"/>
      <c r="F1" s="81"/>
      <c r="G1" s="82"/>
    </row>
    <row r="2" spans="1:7" s="40" customFormat="1" x14ac:dyDescent="0.25">
      <c r="A2" s="22" t="s">
        <v>40</v>
      </c>
      <c r="B2" s="22" t="s">
        <v>35</v>
      </c>
      <c r="C2" s="23" t="s">
        <v>34</v>
      </c>
      <c r="D2" s="23" t="s">
        <v>33</v>
      </c>
      <c r="E2" s="23" t="s">
        <v>36</v>
      </c>
      <c r="F2" s="23" t="s">
        <v>37</v>
      </c>
      <c r="G2" s="24" t="s">
        <v>38</v>
      </c>
    </row>
    <row r="3" spans="1:7" x14ac:dyDescent="0.25">
      <c r="A3" s="14" t="s">
        <v>15</v>
      </c>
      <c r="B3" s="2">
        <v>2</v>
      </c>
      <c r="C3" s="31">
        <v>105834.62999999999</v>
      </c>
      <c r="D3" s="31">
        <v>105834.62999999999</v>
      </c>
      <c r="E3" s="32">
        <f>ROUND(D3*53/100,2)</f>
        <v>56092.35</v>
      </c>
      <c r="F3" s="32">
        <f>ROUND(D3*14.1/100,2)</f>
        <v>14922.68</v>
      </c>
      <c r="G3" s="33">
        <f>ROUND(D3*32.9/100,2)</f>
        <v>34819.589999999997</v>
      </c>
    </row>
    <row r="4" spans="1:7" x14ac:dyDescent="0.25">
      <c r="A4" s="15" t="s">
        <v>0</v>
      </c>
      <c r="B4" s="4">
        <v>1</v>
      </c>
      <c r="C4" s="41">
        <v>35868</v>
      </c>
      <c r="D4" s="41">
        <v>35868</v>
      </c>
      <c r="E4" s="18">
        <f t="shared" ref="E4:E23" si="0">ROUND(D4*53/100,2)</f>
        <v>19010.04</v>
      </c>
      <c r="F4" s="18">
        <f t="shared" ref="F4:F23" si="1">ROUND(D4*14.1/100,2)</f>
        <v>5057.3900000000003</v>
      </c>
      <c r="G4" s="17">
        <f t="shared" ref="G4:G23" si="2">ROUND(D4*32.9/100,2)</f>
        <v>11800.57</v>
      </c>
    </row>
    <row r="5" spans="1:7" x14ac:dyDescent="0.25">
      <c r="A5" s="15" t="s">
        <v>16</v>
      </c>
      <c r="B5" s="4">
        <v>4</v>
      </c>
      <c r="C5" s="41">
        <v>165191.04000000001</v>
      </c>
      <c r="D5" s="41">
        <v>156895.35</v>
      </c>
      <c r="E5" s="18">
        <f t="shared" si="0"/>
        <v>83154.539999999994</v>
      </c>
      <c r="F5" s="18">
        <f t="shared" si="1"/>
        <v>22122.240000000002</v>
      </c>
      <c r="G5" s="17">
        <f t="shared" si="2"/>
        <v>51618.57</v>
      </c>
    </row>
    <row r="6" spans="1:7" x14ac:dyDescent="0.25">
      <c r="A6" s="15" t="s">
        <v>17</v>
      </c>
      <c r="B6" s="4">
        <v>1</v>
      </c>
      <c r="C6" s="41">
        <v>60438</v>
      </c>
      <c r="D6" s="41">
        <v>60438</v>
      </c>
      <c r="E6" s="18">
        <f t="shared" si="0"/>
        <v>32032.14</v>
      </c>
      <c r="F6" s="18">
        <f t="shared" si="1"/>
        <v>8521.76</v>
      </c>
      <c r="G6" s="17">
        <f t="shared" si="2"/>
        <v>19884.099999999999</v>
      </c>
    </row>
    <row r="7" spans="1:7" x14ac:dyDescent="0.25">
      <c r="A7" s="15" t="s">
        <v>18</v>
      </c>
      <c r="B7" s="4">
        <v>1</v>
      </c>
      <c r="C7" s="41">
        <v>20997.34</v>
      </c>
      <c r="D7" s="41">
        <v>20997.34</v>
      </c>
      <c r="E7" s="18">
        <f t="shared" si="0"/>
        <v>11128.59</v>
      </c>
      <c r="F7" s="18">
        <f t="shared" si="1"/>
        <v>2960.62</v>
      </c>
      <c r="G7" s="17">
        <f t="shared" si="2"/>
        <v>6908.12</v>
      </c>
    </row>
    <row r="8" spans="1:7" x14ac:dyDescent="0.25">
      <c r="A8" s="15" t="s">
        <v>19</v>
      </c>
      <c r="B8" s="4">
        <v>2</v>
      </c>
      <c r="C8" s="41">
        <v>149661</v>
      </c>
      <c r="D8" s="41">
        <v>148931.33000000002</v>
      </c>
      <c r="E8" s="18">
        <f t="shared" si="0"/>
        <v>78933.600000000006</v>
      </c>
      <c r="F8" s="18">
        <f t="shared" si="1"/>
        <v>20999.32</v>
      </c>
      <c r="G8" s="17">
        <f t="shared" si="2"/>
        <v>48998.41</v>
      </c>
    </row>
    <row r="9" spans="1:7" x14ac:dyDescent="0.25">
      <c r="A9" s="15" t="s">
        <v>20</v>
      </c>
      <c r="B9" s="4">
        <v>2</v>
      </c>
      <c r="C9" s="41">
        <v>44160</v>
      </c>
      <c r="D9" s="41">
        <v>36600</v>
      </c>
      <c r="E9" s="18">
        <f t="shared" si="0"/>
        <v>19398</v>
      </c>
      <c r="F9" s="18">
        <f t="shared" si="1"/>
        <v>5160.6000000000004</v>
      </c>
      <c r="G9" s="17">
        <f t="shared" si="2"/>
        <v>12041.4</v>
      </c>
    </row>
    <row r="10" spans="1:7" x14ac:dyDescent="0.25">
      <c r="A10" s="15" t="s">
        <v>3</v>
      </c>
      <c r="B10" s="4">
        <v>1</v>
      </c>
      <c r="C10" s="41">
        <v>53414.37</v>
      </c>
      <c r="D10" s="41">
        <v>53414.37</v>
      </c>
      <c r="E10" s="18">
        <f t="shared" si="0"/>
        <v>28309.62</v>
      </c>
      <c r="F10" s="18">
        <f t="shared" si="1"/>
        <v>7531.43</v>
      </c>
      <c r="G10" s="17">
        <f t="shared" si="2"/>
        <v>17573.330000000002</v>
      </c>
    </row>
    <row r="11" spans="1:7" x14ac:dyDescent="0.25">
      <c r="A11" s="15" t="s">
        <v>7</v>
      </c>
      <c r="B11" s="4">
        <v>2</v>
      </c>
      <c r="C11" s="41">
        <v>83863.59</v>
      </c>
      <c r="D11" s="41">
        <v>83863.59</v>
      </c>
      <c r="E11" s="18">
        <f t="shared" si="0"/>
        <v>44447.7</v>
      </c>
      <c r="F11" s="18">
        <f t="shared" si="1"/>
        <v>11824.77</v>
      </c>
      <c r="G11" s="17">
        <f t="shared" si="2"/>
        <v>27591.119999999999</v>
      </c>
    </row>
    <row r="12" spans="1:7" x14ac:dyDescent="0.25">
      <c r="A12" s="15" t="s">
        <v>8</v>
      </c>
      <c r="B12" s="4">
        <v>1</v>
      </c>
      <c r="C12" s="41">
        <v>74250</v>
      </c>
      <c r="D12" s="41">
        <v>74250</v>
      </c>
      <c r="E12" s="18">
        <f t="shared" si="0"/>
        <v>39352.5</v>
      </c>
      <c r="F12" s="18">
        <f t="shared" si="1"/>
        <v>10469.25</v>
      </c>
      <c r="G12" s="17">
        <f t="shared" si="2"/>
        <v>24428.25</v>
      </c>
    </row>
    <row r="13" spans="1:7" x14ac:dyDescent="0.25">
      <c r="A13" s="15" t="s">
        <v>10</v>
      </c>
      <c r="B13" s="4">
        <v>1</v>
      </c>
      <c r="C13" s="41">
        <v>99600</v>
      </c>
      <c r="D13" s="41">
        <v>99600</v>
      </c>
      <c r="E13" s="18">
        <f t="shared" si="0"/>
        <v>52788</v>
      </c>
      <c r="F13" s="18">
        <f t="shared" si="1"/>
        <v>14043.6</v>
      </c>
      <c r="G13" s="17">
        <f t="shared" si="2"/>
        <v>32768.400000000001</v>
      </c>
    </row>
    <row r="14" spans="1:7" x14ac:dyDescent="0.25">
      <c r="A14" s="15" t="s">
        <v>12</v>
      </c>
      <c r="B14" s="4">
        <v>1</v>
      </c>
      <c r="C14" s="41">
        <v>100978.5</v>
      </c>
      <c r="D14" s="41">
        <v>100978.5</v>
      </c>
      <c r="E14" s="18">
        <f t="shared" si="0"/>
        <v>53518.61</v>
      </c>
      <c r="F14" s="18">
        <f t="shared" si="1"/>
        <v>14237.97</v>
      </c>
      <c r="G14" s="17">
        <f t="shared" si="2"/>
        <v>33221.93</v>
      </c>
    </row>
    <row r="15" spans="1:7" x14ac:dyDescent="0.25">
      <c r="A15" s="15" t="s">
        <v>13</v>
      </c>
      <c r="B15" s="4">
        <v>1</v>
      </c>
      <c r="C15" s="41">
        <v>49770</v>
      </c>
      <c r="D15" s="41">
        <v>49770</v>
      </c>
      <c r="E15" s="18">
        <f t="shared" si="0"/>
        <v>26378.1</v>
      </c>
      <c r="F15" s="18">
        <f t="shared" si="1"/>
        <v>7017.57</v>
      </c>
      <c r="G15" s="17">
        <f t="shared" si="2"/>
        <v>16374.33</v>
      </c>
    </row>
    <row r="16" spans="1:7" x14ac:dyDescent="0.25">
      <c r="A16" s="15" t="s">
        <v>11</v>
      </c>
      <c r="B16" s="4">
        <v>1</v>
      </c>
      <c r="C16" s="41">
        <v>28800</v>
      </c>
      <c r="D16" s="41">
        <v>28341</v>
      </c>
      <c r="E16" s="18">
        <f t="shared" si="0"/>
        <v>15020.73</v>
      </c>
      <c r="F16" s="18">
        <f t="shared" si="1"/>
        <v>3996.08</v>
      </c>
      <c r="G16" s="17">
        <f t="shared" si="2"/>
        <v>9324.19</v>
      </c>
    </row>
    <row r="17" spans="1:16" x14ac:dyDescent="0.25">
      <c r="A17" s="15" t="s">
        <v>24</v>
      </c>
      <c r="B17" s="4">
        <v>1</v>
      </c>
      <c r="C17" s="41">
        <v>49287.42</v>
      </c>
      <c r="D17" s="41">
        <v>49287.42</v>
      </c>
      <c r="E17" s="18">
        <f t="shared" si="0"/>
        <v>26122.33</v>
      </c>
      <c r="F17" s="18">
        <f t="shared" si="1"/>
        <v>6949.53</v>
      </c>
      <c r="G17" s="17">
        <f t="shared" si="2"/>
        <v>16215.56</v>
      </c>
    </row>
    <row r="18" spans="1:16" x14ac:dyDescent="0.25">
      <c r="A18" s="15" t="s">
        <v>1</v>
      </c>
      <c r="B18" s="4">
        <v>2</v>
      </c>
      <c r="C18" s="41">
        <v>161559.53</v>
      </c>
      <c r="D18" s="41">
        <v>161559.53</v>
      </c>
      <c r="E18" s="18">
        <f t="shared" si="0"/>
        <v>85626.55</v>
      </c>
      <c r="F18" s="18">
        <f t="shared" si="1"/>
        <v>22779.89</v>
      </c>
      <c r="G18" s="17">
        <f t="shared" si="2"/>
        <v>53153.09</v>
      </c>
    </row>
    <row r="19" spans="1:16" x14ac:dyDescent="0.25">
      <c r="A19" s="15" t="s">
        <v>6</v>
      </c>
      <c r="B19" s="4">
        <v>7</v>
      </c>
      <c r="C19" s="41">
        <v>178126.33999999997</v>
      </c>
      <c r="D19" s="41">
        <v>178111.12</v>
      </c>
      <c r="E19" s="18">
        <f t="shared" si="0"/>
        <v>94398.89</v>
      </c>
      <c r="F19" s="18">
        <f t="shared" si="1"/>
        <v>25113.67</v>
      </c>
      <c r="G19" s="17">
        <f t="shared" si="2"/>
        <v>58598.559999999998</v>
      </c>
    </row>
    <row r="20" spans="1:16" x14ac:dyDescent="0.25">
      <c r="A20" s="15" t="s">
        <v>5</v>
      </c>
      <c r="B20" s="4">
        <v>8</v>
      </c>
      <c r="C20" s="41">
        <v>614577.21</v>
      </c>
      <c r="D20" s="41">
        <v>568586.36</v>
      </c>
      <c r="E20" s="18">
        <f t="shared" si="0"/>
        <v>301350.77</v>
      </c>
      <c r="F20" s="18">
        <f t="shared" si="1"/>
        <v>80170.679999999993</v>
      </c>
      <c r="G20" s="17">
        <f t="shared" si="2"/>
        <v>187064.91</v>
      </c>
    </row>
    <row r="21" spans="1:16" x14ac:dyDescent="0.25">
      <c r="A21" s="15" t="s">
        <v>25</v>
      </c>
      <c r="B21" s="4">
        <v>3</v>
      </c>
      <c r="C21" s="41">
        <v>172497.6</v>
      </c>
      <c r="D21" s="41">
        <v>170772.52000000002</v>
      </c>
      <c r="E21" s="18">
        <f t="shared" si="0"/>
        <v>90509.440000000002</v>
      </c>
      <c r="F21" s="18">
        <f t="shared" si="1"/>
        <v>24078.93</v>
      </c>
      <c r="G21" s="17">
        <f t="shared" si="2"/>
        <v>56184.160000000003</v>
      </c>
    </row>
    <row r="22" spans="1:16" x14ac:dyDescent="0.25">
      <c r="A22" s="15" t="s">
        <v>14</v>
      </c>
      <c r="B22" s="4">
        <v>2</v>
      </c>
      <c r="C22" s="41">
        <v>10148.25</v>
      </c>
      <c r="D22" s="41">
        <v>7728</v>
      </c>
      <c r="E22" s="18">
        <f t="shared" si="0"/>
        <v>4095.84</v>
      </c>
      <c r="F22" s="18">
        <f t="shared" si="1"/>
        <v>1089.6500000000001</v>
      </c>
      <c r="G22" s="17">
        <f t="shared" si="2"/>
        <v>2542.5100000000002</v>
      </c>
    </row>
    <row r="23" spans="1:16" x14ac:dyDescent="0.25">
      <c r="A23" s="15" t="s">
        <v>31</v>
      </c>
      <c r="B23" s="3">
        <v>1</v>
      </c>
      <c r="C23" s="43">
        <v>36303.39</v>
      </c>
      <c r="D23" s="43">
        <v>34410.74</v>
      </c>
      <c r="E23" s="34">
        <f t="shared" si="0"/>
        <v>18237.689999999999</v>
      </c>
      <c r="F23" s="34">
        <f t="shared" si="1"/>
        <v>4851.91</v>
      </c>
      <c r="G23" s="19">
        <f t="shared" si="2"/>
        <v>11321.13</v>
      </c>
    </row>
    <row r="24" spans="1:16" s="52" customFormat="1" x14ac:dyDescent="0.25">
      <c r="A24" s="16" t="s">
        <v>32</v>
      </c>
      <c r="B24" s="12">
        <v>45</v>
      </c>
      <c r="C24" s="11">
        <v>2295326.2099999995</v>
      </c>
      <c r="D24" s="11">
        <v>2226237.8000000003</v>
      </c>
      <c r="E24" s="11">
        <f>SUM(E3:E23)</f>
        <v>1179906.03</v>
      </c>
      <c r="F24" s="11">
        <f>SUM(F3:F23)</f>
        <v>313899.53999999998</v>
      </c>
      <c r="G24" s="13">
        <f>SUM(G3:G23)</f>
        <v>732432.23</v>
      </c>
    </row>
    <row r="26" spans="1:16" s="40" customFormat="1" x14ac:dyDescent="0.25">
      <c r="A26" s="46" t="s">
        <v>39</v>
      </c>
      <c r="B26" s="46"/>
      <c r="C26" s="46"/>
      <c r="D26" s="46"/>
      <c r="E26" s="46"/>
      <c r="F26" s="46"/>
      <c r="G26" s="46"/>
      <c r="H26" s="45"/>
      <c r="I26" s="45"/>
      <c r="J26" s="45"/>
      <c r="K26" s="45"/>
      <c r="L26" s="45"/>
      <c r="M26" s="45"/>
      <c r="N26" s="45"/>
      <c r="O26" s="45"/>
      <c r="P26" s="45"/>
    </row>
  </sheetData>
  <mergeCells count="1">
    <mergeCell ref="A1:G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/>
  </sheetViews>
  <sheetFormatPr baseColWidth="10" defaultRowHeight="15" x14ac:dyDescent="0.25"/>
  <cols>
    <col min="1" max="1" width="27.7109375" customWidth="1"/>
    <col min="2" max="2" width="4.7109375" style="48" customWidth="1"/>
    <col min="3" max="7" width="15.7109375" customWidth="1"/>
  </cols>
  <sheetData>
    <row r="1" spans="1:7" s="40" customFormat="1" ht="15.75" x14ac:dyDescent="0.25">
      <c r="A1" s="25" t="s">
        <v>55</v>
      </c>
      <c r="B1" s="27"/>
      <c r="C1" s="27"/>
      <c r="D1" s="27"/>
      <c r="E1" s="27"/>
      <c r="F1" s="27"/>
      <c r="G1" s="28"/>
    </row>
    <row r="2" spans="1:7" x14ac:dyDescent="0.25">
      <c r="A2" s="22" t="s">
        <v>40</v>
      </c>
      <c r="B2" s="51" t="s">
        <v>35</v>
      </c>
      <c r="C2" s="49" t="s">
        <v>34</v>
      </c>
      <c r="D2" s="49" t="s">
        <v>33</v>
      </c>
      <c r="E2" s="49" t="s">
        <v>36</v>
      </c>
      <c r="F2" s="49" t="s">
        <v>37</v>
      </c>
      <c r="G2" s="50" t="s">
        <v>38</v>
      </c>
    </row>
    <row r="3" spans="1:7" x14ac:dyDescent="0.25">
      <c r="A3" s="14" t="s">
        <v>15</v>
      </c>
      <c r="B3" s="2">
        <v>1</v>
      </c>
      <c r="C3" s="31">
        <v>10690.77</v>
      </c>
      <c r="D3" s="31">
        <v>10690.77</v>
      </c>
      <c r="E3" s="32">
        <f>ROUND(D3*53/100,2)</f>
        <v>5666.11</v>
      </c>
      <c r="F3" s="32">
        <f>ROUND(D3*14.1/100,2)</f>
        <v>1507.4</v>
      </c>
      <c r="G3" s="33">
        <f>ROUND(D3*32.9/100,2)</f>
        <v>3517.26</v>
      </c>
    </row>
    <row r="4" spans="1:7" x14ac:dyDescent="0.25">
      <c r="A4" s="15" t="s">
        <v>26</v>
      </c>
      <c r="B4" s="4">
        <v>1</v>
      </c>
      <c r="C4" s="41">
        <v>15166.68</v>
      </c>
      <c r="D4" s="41">
        <v>0</v>
      </c>
      <c r="E4" s="18">
        <f t="shared" ref="E4:E26" si="0">ROUND(D4*53/100,2)</f>
        <v>0</v>
      </c>
      <c r="F4" s="18">
        <f t="shared" ref="F4:F26" si="1">ROUND(D4*14.1/100,2)</f>
        <v>0</v>
      </c>
      <c r="G4" s="17">
        <f t="shared" ref="G4:G26" si="2">ROUND(D4*32.9/100,2)</f>
        <v>0</v>
      </c>
    </row>
    <row r="5" spans="1:7" x14ac:dyDescent="0.25">
      <c r="A5" s="15" t="s">
        <v>16</v>
      </c>
      <c r="B5" s="4">
        <v>4</v>
      </c>
      <c r="C5" s="41">
        <v>178966.47999999998</v>
      </c>
      <c r="D5" s="41">
        <v>176806.47999999998</v>
      </c>
      <c r="E5" s="18">
        <f t="shared" si="0"/>
        <v>93707.43</v>
      </c>
      <c r="F5" s="18">
        <f t="shared" si="1"/>
        <v>24929.71</v>
      </c>
      <c r="G5" s="17">
        <f t="shared" si="2"/>
        <v>58169.33</v>
      </c>
    </row>
    <row r="6" spans="1:7" x14ac:dyDescent="0.25">
      <c r="A6" s="15" t="s">
        <v>2</v>
      </c>
      <c r="B6" s="4">
        <v>2</v>
      </c>
      <c r="C6" s="41">
        <v>147710</v>
      </c>
      <c r="D6" s="41">
        <v>147710</v>
      </c>
      <c r="E6" s="18">
        <f t="shared" si="0"/>
        <v>78286.3</v>
      </c>
      <c r="F6" s="18">
        <f t="shared" si="1"/>
        <v>20827.11</v>
      </c>
      <c r="G6" s="17">
        <f t="shared" si="2"/>
        <v>48596.59</v>
      </c>
    </row>
    <row r="7" spans="1:7" x14ac:dyDescent="0.25">
      <c r="A7" s="15" t="s">
        <v>17</v>
      </c>
      <c r="B7" s="4">
        <v>2</v>
      </c>
      <c r="C7" s="41">
        <v>69487.5</v>
      </c>
      <c r="D7" s="41">
        <v>69487.5</v>
      </c>
      <c r="E7" s="18">
        <f t="shared" si="0"/>
        <v>36828.379999999997</v>
      </c>
      <c r="F7" s="18">
        <f t="shared" si="1"/>
        <v>9797.74</v>
      </c>
      <c r="G7" s="17">
        <f t="shared" si="2"/>
        <v>22861.39</v>
      </c>
    </row>
    <row r="8" spans="1:7" x14ac:dyDescent="0.25">
      <c r="A8" s="15" t="s">
        <v>18</v>
      </c>
      <c r="B8" s="4">
        <v>2</v>
      </c>
      <c r="C8" s="41">
        <v>117243.91</v>
      </c>
      <c r="D8" s="41">
        <v>117243.91</v>
      </c>
      <c r="E8" s="18">
        <f t="shared" si="0"/>
        <v>62139.27</v>
      </c>
      <c r="F8" s="18">
        <f t="shared" si="1"/>
        <v>16531.39</v>
      </c>
      <c r="G8" s="17">
        <f t="shared" si="2"/>
        <v>38573.25</v>
      </c>
    </row>
    <row r="9" spans="1:7" x14ac:dyDescent="0.25">
      <c r="A9" s="15" t="s">
        <v>19</v>
      </c>
      <c r="B9" s="4">
        <v>3</v>
      </c>
      <c r="C9" s="41">
        <v>72474</v>
      </c>
      <c r="D9" s="41">
        <v>70119</v>
      </c>
      <c r="E9" s="18">
        <f t="shared" si="0"/>
        <v>37163.07</v>
      </c>
      <c r="F9" s="18">
        <f t="shared" si="1"/>
        <v>9886.7800000000007</v>
      </c>
      <c r="G9" s="17">
        <f t="shared" si="2"/>
        <v>23069.15</v>
      </c>
    </row>
    <row r="10" spans="1:7" x14ac:dyDescent="0.25">
      <c r="A10" s="15" t="s">
        <v>20</v>
      </c>
      <c r="B10" s="4">
        <v>1</v>
      </c>
      <c r="C10" s="41">
        <v>299522.8</v>
      </c>
      <c r="D10" s="41">
        <v>299522.8</v>
      </c>
      <c r="E10" s="18">
        <f t="shared" si="0"/>
        <v>158747.07999999999</v>
      </c>
      <c r="F10" s="18">
        <f t="shared" si="1"/>
        <v>42232.71</v>
      </c>
      <c r="G10" s="17">
        <f t="shared" si="2"/>
        <v>98543</v>
      </c>
    </row>
    <row r="11" spans="1:7" x14ac:dyDescent="0.25">
      <c r="A11" s="15" t="s">
        <v>3</v>
      </c>
      <c r="B11" s="4">
        <v>1</v>
      </c>
      <c r="C11" s="41">
        <v>93862.14</v>
      </c>
      <c r="D11" s="41">
        <v>85813.14</v>
      </c>
      <c r="E11" s="18">
        <f t="shared" si="0"/>
        <v>45480.959999999999</v>
      </c>
      <c r="F11" s="18">
        <f t="shared" si="1"/>
        <v>12099.65</v>
      </c>
      <c r="G11" s="17">
        <f t="shared" si="2"/>
        <v>28232.52</v>
      </c>
    </row>
    <row r="12" spans="1:7" x14ac:dyDescent="0.25">
      <c r="A12" s="15" t="s">
        <v>4</v>
      </c>
      <c r="B12" s="4">
        <v>1</v>
      </c>
      <c r="C12" s="41">
        <v>6000</v>
      </c>
      <c r="D12" s="41">
        <v>6000</v>
      </c>
      <c r="E12" s="18">
        <f t="shared" si="0"/>
        <v>3180</v>
      </c>
      <c r="F12" s="18">
        <f t="shared" si="1"/>
        <v>846</v>
      </c>
      <c r="G12" s="17">
        <f t="shared" si="2"/>
        <v>1974</v>
      </c>
    </row>
    <row r="13" spans="1:7" x14ac:dyDescent="0.25">
      <c r="A13" s="15" t="s">
        <v>7</v>
      </c>
      <c r="B13" s="4">
        <v>3</v>
      </c>
      <c r="C13" s="41">
        <v>90017.34</v>
      </c>
      <c r="D13" s="41">
        <v>88338.959999999992</v>
      </c>
      <c r="E13" s="18">
        <f t="shared" si="0"/>
        <v>46819.65</v>
      </c>
      <c r="F13" s="18">
        <f t="shared" si="1"/>
        <v>12455.79</v>
      </c>
      <c r="G13" s="17">
        <f t="shared" si="2"/>
        <v>29063.52</v>
      </c>
    </row>
    <row r="14" spans="1:7" x14ac:dyDescent="0.25">
      <c r="A14" s="15" t="s">
        <v>22</v>
      </c>
      <c r="B14" s="4">
        <v>1</v>
      </c>
      <c r="C14" s="41">
        <v>91500</v>
      </c>
      <c r="D14" s="41">
        <v>91500</v>
      </c>
      <c r="E14" s="18">
        <f t="shared" si="0"/>
        <v>48495</v>
      </c>
      <c r="F14" s="18">
        <f t="shared" si="1"/>
        <v>12901.5</v>
      </c>
      <c r="G14" s="17">
        <f t="shared" si="2"/>
        <v>30103.5</v>
      </c>
    </row>
    <row r="15" spans="1:7" x14ac:dyDescent="0.25">
      <c r="A15" s="15" t="s">
        <v>8</v>
      </c>
      <c r="B15" s="4">
        <v>1</v>
      </c>
      <c r="C15" s="41">
        <v>74250</v>
      </c>
      <c r="D15" s="41">
        <v>74250</v>
      </c>
      <c r="E15" s="18">
        <f t="shared" si="0"/>
        <v>39352.5</v>
      </c>
      <c r="F15" s="18">
        <f t="shared" si="1"/>
        <v>10469.25</v>
      </c>
      <c r="G15" s="17">
        <f t="shared" si="2"/>
        <v>24428.25</v>
      </c>
    </row>
    <row r="16" spans="1:7" x14ac:dyDescent="0.25">
      <c r="A16" s="15" t="s">
        <v>10</v>
      </c>
      <c r="B16" s="4">
        <v>1</v>
      </c>
      <c r="C16" s="41">
        <v>99600</v>
      </c>
      <c r="D16" s="41">
        <v>99600</v>
      </c>
      <c r="E16" s="18">
        <f t="shared" si="0"/>
        <v>52788</v>
      </c>
      <c r="F16" s="18">
        <f t="shared" si="1"/>
        <v>14043.6</v>
      </c>
      <c r="G16" s="17">
        <f t="shared" si="2"/>
        <v>32768.400000000001</v>
      </c>
    </row>
    <row r="17" spans="1:16" x14ac:dyDescent="0.25">
      <c r="A17" s="15" t="s">
        <v>9</v>
      </c>
      <c r="B17" s="4">
        <v>1</v>
      </c>
      <c r="C17" s="41">
        <v>3633</v>
      </c>
      <c r="D17" s="41">
        <v>3633</v>
      </c>
      <c r="E17" s="18">
        <f t="shared" si="0"/>
        <v>1925.49</v>
      </c>
      <c r="F17" s="18">
        <f t="shared" si="1"/>
        <v>512.25</v>
      </c>
      <c r="G17" s="17">
        <f t="shared" si="2"/>
        <v>1195.26</v>
      </c>
    </row>
    <row r="18" spans="1:16" x14ac:dyDescent="0.25">
      <c r="A18" s="15" t="s">
        <v>12</v>
      </c>
      <c r="B18" s="4">
        <v>1</v>
      </c>
      <c r="C18" s="41">
        <v>102011</v>
      </c>
      <c r="D18" s="41">
        <v>102011</v>
      </c>
      <c r="E18" s="18">
        <f t="shared" si="0"/>
        <v>54065.83</v>
      </c>
      <c r="F18" s="18">
        <f t="shared" si="1"/>
        <v>14383.55</v>
      </c>
      <c r="G18" s="17">
        <f t="shared" si="2"/>
        <v>33561.620000000003</v>
      </c>
    </row>
    <row r="19" spans="1:16" x14ac:dyDescent="0.25">
      <c r="A19" s="15" t="s">
        <v>13</v>
      </c>
      <c r="B19" s="4">
        <v>1</v>
      </c>
      <c r="C19" s="41">
        <v>49770</v>
      </c>
      <c r="D19" s="41">
        <v>49770</v>
      </c>
      <c r="E19" s="18">
        <f t="shared" si="0"/>
        <v>26378.1</v>
      </c>
      <c r="F19" s="18">
        <f t="shared" si="1"/>
        <v>7017.57</v>
      </c>
      <c r="G19" s="17">
        <f t="shared" si="2"/>
        <v>16374.33</v>
      </c>
    </row>
    <row r="20" spans="1:16" x14ac:dyDescent="0.25">
      <c r="A20" s="15" t="s">
        <v>24</v>
      </c>
      <c r="B20" s="4">
        <v>1</v>
      </c>
      <c r="C20" s="41">
        <v>49287.43</v>
      </c>
      <c r="D20" s="41">
        <v>49287.42</v>
      </c>
      <c r="E20" s="18">
        <f t="shared" si="0"/>
        <v>26122.33</v>
      </c>
      <c r="F20" s="18">
        <f t="shared" si="1"/>
        <v>6949.53</v>
      </c>
      <c r="G20" s="17">
        <f t="shared" si="2"/>
        <v>16215.56</v>
      </c>
    </row>
    <row r="21" spans="1:16" x14ac:dyDescent="0.25">
      <c r="A21" s="15" t="s">
        <v>1</v>
      </c>
      <c r="B21" s="4">
        <v>3</v>
      </c>
      <c r="C21" s="41">
        <v>248674.24</v>
      </c>
      <c r="D21" s="41">
        <v>18965.14</v>
      </c>
      <c r="E21" s="18">
        <f t="shared" si="0"/>
        <v>10051.52</v>
      </c>
      <c r="F21" s="18">
        <f t="shared" si="1"/>
        <v>2674.08</v>
      </c>
      <c r="G21" s="17">
        <f t="shared" si="2"/>
        <v>6239.53</v>
      </c>
    </row>
    <row r="22" spans="1:16" x14ac:dyDescent="0.25">
      <c r="A22" s="15" t="s">
        <v>6</v>
      </c>
      <c r="B22" s="4">
        <v>7</v>
      </c>
      <c r="C22" s="41">
        <v>82948.259999999995</v>
      </c>
      <c r="D22" s="41">
        <v>81756.399999999994</v>
      </c>
      <c r="E22" s="18">
        <f t="shared" si="0"/>
        <v>43330.89</v>
      </c>
      <c r="F22" s="18">
        <f t="shared" si="1"/>
        <v>11527.65</v>
      </c>
      <c r="G22" s="17">
        <f t="shared" si="2"/>
        <v>26897.86</v>
      </c>
    </row>
    <row r="23" spans="1:16" x14ac:dyDescent="0.25">
      <c r="A23" s="15" t="s">
        <v>5</v>
      </c>
      <c r="B23" s="4">
        <v>7</v>
      </c>
      <c r="C23" s="41">
        <v>453453.64999999991</v>
      </c>
      <c r="D23" s="41">
        <v>452365.27</v>
      </c>
      <c r="E23" s="18">
        <f t="shared" si="0"/>
        <v>239753.59</v>
      </c>
      <c r="F23" s="18">
        <f t="shared" si="1"/>
        <v>63783.5</v>
      </c>
      <c r="G23" s="17">
        <f t="shared" si="2"/>
        <v>148828.17000000001</v>
      </c>
    </row>
    <row r="24" spans="1:16" x14ac:dyDescent="0.25">
      <c r="A24" s="15" t="s">
        <v>25</v>
      </c>
      <c r="B24" s="4">
        <v>4</v>
      </c>
      <c r="C24" s="41">
        <v>199112.40000000002</v>
      </c>
      <c r="D24" s="41">
        <v>199112.40000000002</v>
      </c>
      <c r="E24" s="18">
        <f t="shared" si="0"/>
        <v>105529.57</v>
      </c>
      <c r="F24" s="18">
        <f t="shared" si="1"/>
        <v>28074.85</v>
      </c>
      <c r="G24" s="17">
        <f t="shared" si="2"/>
        <v>65507.98</v>
      </c>
    </row>
    <row r="25" spans="1:16" x14ac:dyDescent="0.25">
      <c r="A25" s="15" t="s">
        <v>14</v>
      </c>
      <c r="B25" s="4">
        <v>1</v>
      </c>
      <c r="C25" s="41">
        <v>4411.6400000000003</v>
      </c>
      <c r="D25" s="41">
        <v>4411.6400000000003</v>
      </c>
      <c r="E25" s="18">
        <f t="shared" si="0"/>
        <v>2338.17</v>
      </c>
      <c r="F25" s="18">
        <f t="shared" si="1"/>
        <v>622.04</v>
      </c>
      <c r="G25" s="17">
        <f t="shared" si="2"/>
        <v>1451.43</v>
      </c>
    </row>
    <row r="26" spans="1:16" x14ac:dyDescent="0.25">
      <c r="A26" s="15" t="s">
        <v>31</v>
      </c>
      <c r="B26" s="3">
        <v>1</v>
      </c>
      <c r="C26" s="43">
        <v>35499.21</v>
      </c>
      <c r="D26" s="43">
        <v>35499.21</v>
      </c>
      <c r="E26" s="34">
        <f t="shared" si="0"/>
        <v>18814.580000000002</v>
      </c>
      <c r="F26" s="34">
        <f t="shared" si="1"/>
        <v>5005.3900000000003</v>
      </c>
      <c r="G26" s="19">
        <f t="shared" si="2"/>
        <v>11679.24</v>
      </c>
    </row>
    <row r="27" spans="1:16" x14ac:dyDescent="0.25">
      <c r="A27" s="16" t="s">
        <v>32</v>
      </c>
      <c r="B27" s="39">
        <v>51</v>
      </c>
      <c r="C27" s="29">
        <v>2595292.4500000002</v>
      </c>
      <c r="D27" s="29">
        <v>2333894.0400000005</v>
      </c>
      <c r="E27" s="29">
        <f>SUM(E3:E26)</f>
        <v>1236963.82</v>
      </c>
      <c r="F27" s="29">
        <f>SUM(F3:F26)</f>
        <v>329079.03999999998</v>
      </c>
      <c r="G27" s="30">
        <f>SUM(G3:G26)</f>
        <v>767851.14000000013</v>
      </c>
    </row>
    <row r="29" spans="1:16" s="40" customFormat="1" x14ac:dyDescent="0.25">
      <c r="A29" s="46" t="s">
        <v>39</v>
      </c>
      <c r="B29" s="46"/>
      <c r="C29" s="46"/>
      <c r="D29" s="46"/>
      <c r="E29" s="46"/>
      <c r="F29" s="46"/>
      <c r="G29" s="46"/>
      <c r="H29" s="45"/>
      <c r="I29" s="45"/>
      <c r="J29" s="45"/>
      <c r="K29" s="45"/>
      <c r="L29" s="45"/>
      <c r="M29" s="45"/>
      <c r="N29" s="45"/>
      <c r="O29" s="45"/>
      <c r="P29" s="45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workbookViewId="0"/>
  </sheetViews>
  <sheetFormatPr baseColWidth="10" defaultRowHeight="15" x14ac:dyDescent="0.25"/>
  <cols>
    <col min="1" max="1" width="27.7109375" customWidth="1"/>
    <col min="2" max="2" width="4.7109375" style="8" customWidth="1"/>
    <col min="3" max="7" width="15.7109375" customWidth="1"/>
  </cols>
  <sheetData>
    <row r="1" spans="1:19" s="5" customFormat="1" ht="15.75" x14ac:dyDescent="0.25">
      <c r="A1" s="25" t="s">
        <v>56</v>
      </c>
      <c r="B1" s="26"/>
      <c r="C1" s="27"/>
      <c r="D1" s="27"/>
      <c r="E1" s="27"/>
      <c r="F1" s="27"/>
      <c r="G1" s="28"/>
      <c r="H1" s="20"/>
      <c r="I1" s="9"/>
      <c r="J1" s="9"/>
      <c r="K1" s="9"/>
      <c r="L1" s="9"/>
      <c r="M1" s="9"/>
      <c r="N1" s="9"/>
      <c r="O1" s="9"/>
      <c r="P1" s="9"/>
      <c r="Q1" s="10"/>
      <c r="R1" s="10"/>
      <c r="S1" s="10"/>
    </row>
    <row r="2" spans="1:19" x14ac:dyDescent="0.25">
      <c r="A2" s="21" t="s">
        <v>40</v>
      </c>
      <c r="B2" s="22" t="s">
        <v>35</v>
      </c>
      <c r="C2" s="23" t="s">
        <v>34</v>
      </c>
      <c r="D2" s="23" t="s">
        <v>33</v>
      </c>
      <c r="E2" s="23" t="s">
        <v>36</v>
      </c>
      <c r="F2" s="23" t="s">
        <v>37</v>
      </c>
      <c r="G2" s="24" t="s">
        <v>38</v>
      </c>
    </row>
    <row r="3" spans="1:19" x14ac:dyDescent="0.25">
      <c r="A3" s="35" t="s">
        <v>15</v>
      </c>
      <c r="B3" s="2">
        <v>1</v>
      </c>
      <c r="C3" s="31">
        <v>11094</v>
      </c>
      <c r="D3" s="31">
        <v>11094</v>
      </c>
      <c r="E3" s="32">
        <f>ROUND(D3*53/100,2)</f>
        <v>5879.82</v>
      </c>
      <c r="F3" s="32">
        <f>ROUND(D3*14.1/100,2)</f>
        <v>1564.25</v>
      </c>
      <c r="G3" s="33">
        <f>ROUND(D3*32.9/100,2)</f>
        <v>3649.93</v>
      </c>
    </row>
    <row r="4" spans="1:19" x14ac:dyDescent="0.25">
      <c r="A4" s="36" t="s">
        <v>26</v>
      </c>
      <c r="B4" s="4">
        <v>1</v>
      </c>
      <c r="C4" s="6">
        <v>84548.52</v>
      </c>
      <c r="D4" s="6">
        <v>84546</v>
      </c>
      <c r="E4" s="18">
        <f t="shared" ref="E4:E20" si="0">ROUND(D4*53/100,2)</f>
        <v>44809.38</v>
      </c>
      <c r="F4" s="18">
        <f t="shared" ref="F4:F20" si="1">ROUND(D4*14.1/100,2)</f>
        <v>11920.99</v>
      </c>
      <c r="G4" s="17">
        <f t="shared" ref="G4:G20" si="2">ROUND(D4*32.9/100,2)</f>
        <v>27815.63</v>
      </c>
    </row>
    <row r="5" spans="1:19" x14ac:dyDescent="0.25">
      <c r="A5" s="36" t="s">
        <v>16</v>
      </c>
      <c r="B5" s="4">
        <v>3</v>
      </c>
      <c r="C5" s="6">
        <v>148754.54999999999</v>
      </c>
      <c r="D5" s="6">
        <v>105958.5</v>
      </c>
      <c r="E5" s="18">
        <f t="shared" si="0"/>
        <v>56158.01</v>
      </c>
      <c r="F5" s="18">
        <f t="shared" si="1"/>
        <v>14940.15</v>
      </c>
      <c r="G5" s="17">
        <f t="shared" si="2"/>
        <v>34860.35</v>
      </c>
    </row>
    <row r="6" spans="1:19" x14ac:dyDescent="0.25">
      <c r="A6" s="36" t="s">
        <v>2</v>
      </c>
      <c r="B6" s="4">
        <v>1</v>
      </c>
      <c r="C6" s="6">
        <v>67320</v>
      </c>
      <c r="D6" s="6">
        <v>67320</v>
      </c>
      <c r="E6" s="18">
        <f t="shared" si="0"/>
        <v>35679.599999999999</v>
      </c>
      <c r="F6" s="18">
        <f t="shared" si="1"/>
        <v>9492.1200000000008</v>
      </c>
      <c r="G6" s="17">
        <f t="shared" si="2"/>
        <v>22148.28</v>
      </c>
    </row>
    <row r="7" spans="1:19" x14ac:dyDescent="0.25">
      <c r="A7" s="36" t="s">
        <v>17</v>
      </c>
      <c r="B7" s="4">
        <v>1</v>
      </c>
      <c r="C7" s="6">
        <v>43585.5</v>
      </c>
      <c r="D7" s="6">
        <v>43585.5</v>
      </c>
      <c r="E7" s="18">
        <f t="shared" si="0"/>
        <v>23100.32</v>
      </c>
      <c r="F7" s="18">
        <f t="shared" si="1"/>
        <v>6145.56</v>
      </c>
      <c r="G7" s="17">
        <f t="shared" si="2"/>
        <v>14339.63</v>
      </c>
    </row>
    <row r="8" spans="1:19" x14ac:dyDescent="0.25">
      <c r="A8" s="36" t="s">
        <v>18</v>
      </c>
      <c r="B8" s="4">
        <v>1</v>
      </c>
      <c r="C8" s="6">
        <v>107800</v>
      </c>
      <c r="D8" s="6">
        <v>107800</v>
      </c>
      <c r="E8" s="18">
        <f t="shared" si="0"/>
        <v>57134</v>
      </c>
      <c r="F8" s="18">
        <f t="shared" si="1"/>
        <v>15199.8</v>
      </c>
      <c r="G8" s="17">
        <f t="shared" si="2"/>
        <v>35466.199999999997</v>
      </c>
    </row>
    <row r="9" spans="1:19" x14ac:dyDescent="0.25">
      <c r="A9" s="36" t="s">
        <v>19</v>
      </c>
      <c r="B9" s="4">
        <v>1</v>
      </c>
      <c r="C9" s="6">
        <v>16605</v>
      </c>
      <c r="D9" s="6">
        <v>16605</v>
      </c>
      <c r="E9" s="18">
        <f t="shared" si="0"/>
        <v>8800.65</v>
      </c>
      <c r="F9" s="18">
        <f t="shared" si="1"/>
        <v>2341.31</v>
      </c>
      <c r="G9" s="17">
        <f t="shared" si="2"/>
        <v>5463.05</v>
      </c>
    </row>
    <row r="10" spans="1:19" x14ac:dyDescent="0.25">
      <c r="A10" s="36" t="s">
        <v>20</v>
      </c>
      <c r="B10" s="4">
        <v>1</v>
      </c>
      <c r="C10" s="6">
        <v>12258.6</v>
      </c>
      <c r="D10" s="6">
        <v>12258.6</v>
      </c>
      <c r="E10" s="18">
        <f t="shared" si="0"/>
        <v>6497.06</v>
      </c>
      <c r="F10" s="18">
        <f t="shared" si="1"/>
        <v>1728.46</v>
      </c>
      <c r="G10" s="17">
        <f t="shared" si="2"/>
        <v>4033.08</v>
      </c>
    </row>
    <row r="11" spans="1:19" x14ac:dyDescent="0.25">
      <c r="A11" s="36" t="s">
        <v>3</v>
      </c>
      <c r="B11" s="4">
        <v>1</v>
      </c>
      <c r="C11" s="6">
        <v>19731.84</v>
      </c>
      <c r="D11" s="6">
        <v>19731.84</v>
      </c>
      <c r="E11" s="18">
        <f t="shared" si="0"/>
        <v>10457.879999999999</v>
      </c>
      <c r="F11" s="18">
        <f t="shared" si="1"/>
        <v>2782.19</v>
      </c>
      <c r="G11" s="17">
        <f t="shared" si="2"/>
        <v>6491.78</v>
      </c>
    </row>
    <row r="12" spans="1:19" x14ac:dyDescent="0.25">
      <c r="A12" s="36" t="s">
        <v>7</v>
      </c>
      <c r="B12" s="4">
        <v>1</v>
      </c>
      <c r="C12" s="6">
        <v>6153.75</v>
      </c>
      <c r="D12" s="6">
        <v>0</v>
      </c>
      <c r="E12" s="18">
        <f t="shared" si="0"/>
        <v>0</v>
      </c>
      <c r="F12" s="18">
        <f t="shared" si="1"/>
        <v>0</v>
      </c>
      <c r="G12" s="17">
        <f t="shared" si="2"/>
        <v>0</v>
      </c>
    </row>
    <row r="13" spans="1:19" x14ac:dyDescent="0.25">
      <c r="A13" s="36" t="s">
        <v>8</v>
      </c>
      <c r="B13" s="4">
        <v>1</v>
      </c>
      <c r="C13" s="6">
        <v>13475</v>
      </c>
      <c r="D13" s="6">
        <v>13475</v>
      </c>
      <c r="E13" s="18">
        <f t="shared" si="0"/>
        <v>7141.75</v>
      </c>
      <c r="F13" s="18">
        <f t="shared" si="1"/>
        <v>1899.98</v>
      </c>
      <c r="G13" s="17">
        <f t="shared" si="2"/>
        <v>4433.28</v>
      </c>
    </row>
    <row r="14" spans="1:19" x14ac:dyDescent="0.25">
      <c r="A14" s="36" t="s">
        <v>9</v>
      </c>
      <c r="B14" s="4">
        <v>1</v>
      </c>
      <c r="C14" s="6">
        <v>8477</v>
      </c>
      <c r="D14" s="6">
        <v>8477</v>
      </c>
      <c r="E14" s="18">
        <f t="shared" si="0"/>
        <v>4492.8100000000004</v>
      </c>
      <c r="F14" s="18">
        <f t="shared" si="1"/>
        <v>1195.26</v>
      </c>
      <c r="G14" s="17">
        <f t="shared" si="2"/>
        <v>2788.93</v>
      </c>
    </row>
    <row r="15" spans="1:19" x14ac:dyDescent="0.25">
      <c r="A15" s="36" t="s">
        <v>12</v>
      </c>
      <c r="B15" s="4">
        <v>2</v>
      </c>
      <c r="C15" s="6">
        <v>33288.68</v>
      </c>
      <c r="D15" s="6">
        <v>33288.68</v>
      </c>
      <c r="E15" s="18">
        <f t="shared" si="0"/>
        <v>17643</v>
      </c>
      <c r="F15" s="18">
        <f t="shared" si="1"/>
        <v>4693.7</v>
      </c>
      <c r="G15" s="17">
        <f t="shared" si="2"/>
        <v>10951.98</v>
      </c>
    </row>
    <row r="16" spans="1:19" x14ac:dyDescent="0.25">
      <c r="A16" s="36" t="s">
        <v>27</v>
      </c>
      <c r="B16" s="4">
        <v>1</v>
      </c>
      <c r="C16" s="6">
        <v>3450</v>
      </c>
      <c r="D16" s="6">
        <v>0</v>
      </c>
      <c r="E16" s="18">
        <f t="shared" si="0"/>
        <v>0</v>
      </c>
      <c r="F16" s="18">
        <f t="shared" si="1"/>
        <v>0</v>
      </c>
      <c r="G16" s="17">
        <f t="shared" si="2"/>
        <v>0</v>
      </c>
    </row>
    <row r="17" spans="1:16" x14ac:dyDescent="0.25">
      <c r="A17" s="36" t="s">
        <v>1</v>
      </c>
      <c r="B17" s="4">
        <v>3</v>
      </c>
      <c r="C17" s="6">
        <v>393630.87</v>
      </c>
      <c r="D17" s="6">
        <v>52278.75</v>
      </c>
      <c r="E17" s="18">
        <f t="shared" si="0"/>
        <v>27707.74</v>
      </c>
      <c r="F17" s="18">
        <f t="shared" si="1"/>
        <v>7371.3</v>
      </c>
      <c r="G17" s="17">
        <f t="shared" si="2"/>
        <v>17199.71</v>
      </c>
    </row>
    <row r="18" spans="1:16" x14ac:dyDescent="0.25">
      <c r="A18" s="36" t="s">
        <v>6</v>
      </c>
      <c r="B18" s="4">
        <v>6</v>
      </c>
      <c r="C18" s="6">
        <v>140546.99</v>
      </c>
      <c r="D18" s="6">
        <v>97062</v>
      </c>
      <c r="E18" s="18">
        <f t="shared" si="0"/>
        <v>51442.86</v>
      </c>
      <c r="F18" s="18">
        <f t="shared" si="1"/>
        <v>13685.74</v>
      </c>
      <c r="G18" s="17">
        <f t="shared" si="2"/>
        <v>31933.4</v>
      </c>
    </row>
    <row r="19" spans="1:16" x14ac:dyDescent="0.25">
      <c r="A19" s="36" t="s">
        <v>5</v>
      </c>
      <c r="B19" s="4">
        <v>7</v>
      </c>
      <c r="C19" s="6">
        <v>201994.86000000002</v>
      </c>
      <c r="D19" s="6">
        <v>201994.87000000002</v>
      </c>
      <c r="E19" s="18">
        <f t="shared" si="0"/>
        <v>107057.28</v>
      </c>
      <c r="F19" s="18">
        <f t="shared" si="1"/>
        <v>28481.279999999999</v>
      </c>
      <c r="G19" s="17">
        <f t="shared" si="2"/>
        <v>66456.31</v>
      </c>
    </row>
    <row r="20" spans="1:16" x14ac:dyDescent="0.25">
      <c r="A20" s="36" t="s">
        <v>25</v>
      </c>
      <c r="B20" s="3">
        <v>3</v>
      </c>
      <c r="C20" s="7">
        <v>218822.01</v>
      </c>
      <c r="D20" s="7">
        <v>202082.01</v>
      </c>
      <c r="E20" s="34">
        <f t="shared" si="0"/>
        <v>107103.47</v>
      </c>
      <c r="F20" s="34">
        <f t="shared" si="1"/>
        <v>28493.56</v>
      </c>
      <c r="G20" s="19">
        <f t="shared" si="2"/>
        <v>66484.98</v>
      </c>
    </row>
    <row r="21" spans="1:16" x14ac:dyDescent="0.25">
      <c r="A21" s="38" t="s">
        <v>41</v>
      </c>
      <c r="B21" s="37">
        <v>36</v>
      </c>
      <c r="C21" s="29">
        <v>1531537.17</v>
      </c>
      <c r="D21" s="29">
        <v>1077557.75</v>
      </c>
      <c r="E21" s="29">
        <f>SUM(E3:E20)</f>
        <v>571105.63</v>
      </c>
      <c r="F21" s="29">
        <f>SUM(F3:F20)</f>
        <v>151935.65</v>
      </c>
      <c r="G21" s="30">
        <f>SUM(G3:G20)</f>
        <v>354516.51999999996</v>
      </c>
    </row>
    <row r="23" spans="1:16" s="40" customFormat="1" x14ac:dyDescent="0.25">
      <c r="A23" s="46" t="s">
        <v>39</v>
      </c>
      <c r="B23" s="46"/>
      <c r="C23" s="46"/>
      <c r="D23" s="46"/>
      <c r="E23" s="46"/>
      <c r="F23" s="46"/>
      <c r="G23" s="46"/>
      <c r="H23" s="45"/>
      <c r="I23" s="45"/>
      <c r="J23" s="45"/>
      <c r="K23" s="45"/>
      <c r="L23" s="45"/>
      <c r="M23" s="45"/>
      <c r="N23" s="45"/>
      <c r="O23" s="45"/>
      <c r="P23" s="4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Índice</vt:lpstr>
      <vt:lpstr>1</vt:lpstr>
      <vt:lpstr>2</vt:lpstr>
      <vt:lpstr>3</vt:lpstr>
      <vt:lpstr>4</vt:lpstr>
      <vt:lpstr>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2025-04-11T08:41:29Z</dcterms:created>
  <dcterms:modified xsi:type="dcterms:W3CDTF">2025-04-30T11:28:26Z</dcterms:modified>
</cp:coreProperties>
</file>