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1600" windowHeight="9135"/>
  </bookViews>
  <sheets>
    <sheet name="Indice" sheetId="7" r:id="rId1"/>
    <sheet name="1" sheetId="8" r:id="rId2"/>
    <sheet name="2" sheetId="1" r:id="rId3"/>
    <sheet name="3" sheetId="3" r:id="rId4"/>
    <sheet name="4" sheetId="4" r:id="rId5"/>
    <sheet name="5" sheetId="6" r:id="rId6"/>
  </sheets>
  <definedNames>
    <definedName name="_xlnm.Print_Area" localSheetId="1">'1'!$A$86:$T$105</definedName>
    <definedName name="_xlnm.Print_Area" localSheetId="2">'2'!$A$77:$S$89</definedName>
    <definedName name="_xlnm.Print_Area" localSheetId="3">'3'!$A$1:$F$46</definedName>
    <definedName name="_xlnm.Print_Area" localSheetId="0">Indice!$A$1:$D$10</definedName>
    <definedName name="_xlnm.Print_Titles" localSheetId="4">'4'!$A:$A,'4'!$1:$3</definedName>
  </definedNames>
  <calcPr calcId="162913" fullCalcOnLoad="1"/>
</workbook>
</file>

<file path=xl/calcChain.xml><?xml version="1.0" encoding="utf-8"?>
<calcChain xmlns="http://schemas.openxmlformats.org/spreadsheetml/2006/main">
  <c r="C12" i="6" l="1"/>
  <c r="C11" i="6"/>
  <c r="C28" i="6"/>
  <c r="C18" i="6"/>
  <c r="B18" i="6"/>
  <c r="B11" i="6"/>
  <c r="C6" i="6"/>
  <c r="B6" i="6"/>
  <c r="S135" i="1"/>
  <c r="S130" i="1"/>
  <c r="R131" i="1"/>
  <c r="R132" i="1"/>
  <c r="R133" i="1"/>
  <c r="R134" i="1"/>
  <c r="R135" i="1"/>
  <c r="R130" i="1"/>
  <c r="J136" i="1"/>
  <c r="K136" i="1"/>
  <c r="L136" i="1"/>
  <c r="M136" i="1"/>
  <c r="N136" i="1"/>
  <c r="O136" i="1"/>
  <c r="P136" i="1"/>
  <c r="Q136" i="1"/>
  <c r="R136" i="1"/>
  <c r="I136" i="1"/>
  <c r="C136" i="1"/>
  <c r="D136" i="1"/>
  <c r="E136" i="1"/>
  <c r="F136" i="1"/>
  <c r="G136" i="1"/>
  <c r="B136" i="1"/>
  <c r="H131" i="1"/>
  <c r="S131" i="1"/>
  <c r="H132" i="1"/>
  <c r="S132" i="1"/>
  <c r="H133" i="1"/>
  <c r="S133" i="1"/>
  <c r="H134" i="1"/>
  <c r="S134" i="1"/>
  <c r="H135" i="1"/>
  <c r="H130" i="1"/>
  <c r="H136" i="1"/>
  <c r="F11" i="6"/>
  <c r="F28" i="6"/>
  <c r="G11" i="6"/>
  <c r="G28" i="6"/>
  <c r="H11" i="6"/>
  <c r="H28" i="6"/>
  <c r="I11" i="6"/>
  <c r="J11" i="6"/>
  <c r="J28" i="6"/>
  <c r="K11" i="6"/>
  <c r="K28" i="6"/>
  <c r="L11" i="6"/>
  <c r="L28" i="6"/>
  <c r="M11" i="6"/>
  <c r="N11" i="6"/>
  <c r="O11" i="6"/>
  <c r="O28" i="6"/>
  <c r="P11" i="6"/>
  <c r="Q11" i="6"/>
  <c r="Q28" i="6"/>
  <c r="Z18" i="6"/>
  <c r="Y18" i="6"/>
  <c r="X18" i="6"/>
  <c r="W18" i="6"/>
  <c r="V18" i="6"/>
  <c r="U18" i="6"/>
  <c r="T18" i="6"/>
  <c r="S18" i="6"/>
  <c r="R18" i="6"/>
  <c r="Q18" i="6"/>
  <c r="P18" i="6"/>
  <c r="P28" i="6"/>
  <c r="O18" i="6"/>
  <c r="N18" i="6"/>
  <c r="N28" i="6"/>
  <c r="M18" i="6"/>
  <c r="M28" i="6"/>
  <c r="L18" i="6"/>
  <c r="K18" i="6"/>
  <c r="J18" i="6"/>
  <c r="I18" i="6"/>
  <c r="I28" i="6"/>
  <c r="H18" i="6"/>
  <c r="G18" i="6"/>
  <c r="F18" i="6"/>
  <c r="AA18" i="6"/>
  <c r="AB18" i="6"/>
  <c r="Q103" i="1"/>
  <c r="P103" i="1"/>
  <c r="O103" i="1"/>
  <c r="N103" i="1"/>
  <c r="M103" i="1"/>
  <c r="L103" i="1"/>
  <c r="K103" i="1"/>
  <c r="J103" i="1"/>
  <c r="I103" i="1"/>
  <c r="G103" i="1"/>
  <c r="F103" i="1"/>
  <c r="E103" i="1"/>
  <c r="D103" i="1"/>
  <c r="C103" i="1"/>
  <c r="B103" i="1"/>
  <c r="H102" i="1"/>
  <c r="S102" i="1"/>
  <c r="H101" i="1"/>
  <c r="S101" i="1"/>
  <c r="H100" i="1"/>
  <c r="S100" i="1"/>
  <c r="H99" i="1"/>
  <c r="H98" i="1"/>
  <c r="S98" i="1"/>
  <c r="R103" i="1"/>
  <c r="H97" i="1"/>
  <c r="H103" i="1"/>
  <c r="R145" i="8"/>
  <c r="Q145" i="8"/>
  <c r="P145" i="8"/>
  <c r="O145" i="8"/>
  <c r="N145" i="8"/>
  <c r="M145" i="8"/>
  <c r="L145" i="8"/>
  <c r="K145" i="8"/>
  <c r="J145" i="8"/>
  <c r="H145" i="8"/>
  <c r="G145" i="8"/>
  <c r="F145" i="8"/>
  <c r="E145" i="8"/>
  <c r="D145" i="8"/>
  <c r="C145" i="8"/>
  <c r="S144" i="8"/>
  <c r="I144" i="8"/>
  <c r="T144" i="8"/>
  <c r="S143" i="8"/>
  <c r="I143" i="8"/>
  <c r="T143" i="8"/>
  <c r="S142" i="8"/>
  <c r="I142" i="8"/>
  <c r="T142" i="8"/>
  <c r="S141" i="8"/>
  <c r="I141" i="8"/>
  <c r="T141" i="8"/>
  <c r="S140" i="8"/>
  <c r="I140" i="8"/>
  <c r="S139" i="8"/>
  <c r="T139" i="8"/>
  <c r="I139" i="8"/>
  <c r="S138" i="8"/>
  <c r="I138" i="8"/>
  <c r="T138" i="8"/>
  <c r="S137" i="8"/>
  <c r="I137" i="8"/>
  <c r="S136" i="8"/>
  <c r="I136" i="8"/>
  <c r="T136" i="8"/>
  <c r="S135" i="8"/>
  <c r="I135" i="8"/>
  <c r="S134" i="8"/>
  <c r="T134" i="8"/>
  <c r="I134" i="8"/>
  <c r="S133" i="8"/>
  <c r="I133" i="8"/>
  <c r="T133" i="8"/>
  <c r="I95" i="8"/>
  <c r="I116" i="8"/>
  <c r="R124" i="8"/>
  <c r="Q124" i="8"/>
  <c r="P124" i="8"/>
  <c r="O124" i="8"/>
  <c r="N124" i="8"/>
  <c r="M124" i="8"/>
  <c r="L124" i="8"/>
  <c r="K124" i="8"/>
  <c r="J124" i="8"/>
  <c r="H124" i="8"/>
  <c r="G124" i="8"/>
  <c r="F124" i="8"/>
  <c r="E124" i="8"/>
  <c r="D124" i="8"/>
  <c r="C124" i="8"/>
  <c r="S123" i="8"/>
  <c r="T123" i="8"/>
  <c r="I123" i="8"/>
  <c r="S122" i="8"/>
  <c r="T122" i="8"/>
  <c r="I122" i="8"/>
  <c r="S121" i="8"/>
  <c r="T121" i="8"/>
  <c r="I121" i="8"/>
  <c r="S120" i="8"/>
  <c r="I120" i="8"/>
  <c r="T120" i="8"/>
  <c r="S119" i="8"/>
  <c r="I119" i="8"/>
  <c r="T119" i="8"/>
  <c r="S118" i="8"/>
  <c r="I118" i="8"/>
  <c r="S117" i="8"/>
  <c r="I117" i="8"/>
  <c r="T117" i="8"/>
  <c r="S116" i="8"/>
  <c r="S115" i="8"/>
  <c r="S124" i="8"/>
  <c r="I115" i="8"/>
  <c r="S114" i="8"/>
  <c r="I114" i="8"/>
  <c r="T114" i="8"/>
  <c r="S113" i="8"/>
  <c r="I113" i="8"/>
  <c r="T113" i="8"/>
  <c r="S112" i="8"/>
  <c r="I112" i="8"/>
  <c r="T112" i="8"/>
  <c r="Q87" i="1"/>
  <c r="P87" i="1"/>
  <c r="O87" i="1"/>
  <c r="N87" i="1"/>
  <c r="M87" i="1"/>
  <c r="L87" i="1"/>
  <c r="K87" i="1"/>
  <c r="J87" i="1"/>
  <c r="I87" i="1"/>
  <c r="G87" i="1"/>
  <c r="F87" i="1"/>
  <c r="E87" i="1"/>
  <c r="D87" i="1"/>
  <c r="C87" i="1"/>
  <c r="B87" i="1"/>
  <c r="R86" i="1"/>
  <c r="H86" i="1"/>
  <c r="S86" i="1"/>
  <c r="R85" i="1"/>
  <c r="H85" i="1"/>
  <c r="S85" i="1"/>
  <c r="R84" i="1"/>
  <c r="S84" i="1"/>
  <c r="H84" i="1"/>
  <c r="R83" i="1"/>
  <c r="H83" i="1"/>
  <c r="S83" i="1"/>
  <c r="R82" i="1"/>
  <c r="R87" i="1"/>
  <c r="H82" i="1"/>
  <c r="S82" i="1"/>
  <c r="R81" i="1"/>
  <c r="H81" i="1"/>
  <c r="S81" i="1"/>
  <c r="S87" i="1"/>
  <c r="P71" i="1"/>
  <c r="M71" i="1"/>
  <c r="Q71" i="1"/>
  <c r="O71" i="1"/>
  <c r="N71" i="1"/>
  <c r="L71" i="1"/>
  <c r="K71" i="1"/>
  <c r="J71" i="1"/>
  <c r="I71" i="1"/>
  <c r="G71" i="1"/>
  <c r="F71" i="1"/>
  <c r="E71" i="1"/>
  <c r="D71" i="1"/>
  <c r="C71" i="1"/>
  <c r="B71" i="1"/>
  <c r="R70" i="1"/>
  <c r="H70" i="1"/>
  <c r="S70" i="1"/>
  <c r="R69" i="1"/>
  <c r="H69" i="1"/>
  <c r="S69" i="1"/>
  <c r="R68" i="1"/>
  <c r="H68" i="1"/>
  <c r="S68" i="1"/>
  <c r="R67" i="1"/>
  <c r="H67" i="1"/>
  <c r="S67" i="1"/>
  <c r="R66" i="1"/>
  <c r="S66" i="1"/>
  <c r="H66" i="1"/>
  <c r="R65" i="1"/>
  <c r="R71" i="1"/>
  <c r="H65" i="1"/>
  <c r="S95" i="8"/>
  <c r="S74" i="8"/>
  <c r="R103" i="8"/>
  <c r="Q103" i="8"/>
  <c r="P103" i="8"/>
  <c r="O103" i="8"/>
  <c r="N103" i="8"/>
  <c r="M103" i="8"/>
  <c r="L103" i="8"/>
  <c r="K103" i="8"/>
  <c r="J103" i="8"/>
  <c r="H103" i="8"/>
  <c r="G103" i="8"/>
  <c r="F103" i="8"/>
  <c r="E103" i="8"/>
  <c r="D103" i="8"/>
  <c r="C103" i="8"/>
  <c r="S102" i="8"/>
  <c r="I102" i="8"/>
  <c r="S101" i="8"/>
  <c r="I101" i="8"/>
  <c r="T101" i="8"/>
  <c r="S100" i="8"/>
  <c r="T100" i="8"/>
  <c r="I100" i="8"/>
  <c r="S99" i="8"/>
  <c r="I99" i="8"/>
  <c r="T99" i="8"/>
  <c r="S98" i="8"/>
  <c r="I98" i="8"/>
  <c r="T98" i="8"/>
  <c r="S97" i="8"/>
  <c r="I97" i="8"/>
  <c r="T97" i="8"/>
  <c r="S96" i="8"/>
  <c r="T96" i="8"/>
  <c r="I96" i="8"/>
  <c r="S94" i="8"/>
  <c r="I94" i="8"/>
  <c r="T94" i="8"/>
  <c r="S93" i="8"/>
  <c r="I93" i="8"/>
  <c r="T93" i="8"/>
  <c r="S92" i="8"/>
  <c r="I92" i="8"/>
  <c r="S91" i="8"/>
  <c r="I91" i="8"/>
  <c r="Q82" i="8"/>
  <c r="N82" i="8"/>
  <c r="S70" i="8"/>
  <c r="S71" i="8"/>
  <c r="S72" i="8"/>
  <c r="S73" i="8"/>
  <c r="S75" i="8"/>
  <c r="T75" i="8"/>
  <c r="S76" i="8"/>
  <c r="S77" i="8"/>
  <c r="S78" i="8"/>
  <c r="T78" i="8"/>
  <c r="S79" i="8"/>
  <c r="S80" i="8"/>
  <c r="S81" i="8"/>
  <c r="J82" i="8"/>
  <c r="K82" i="8"/>
  <c r="L82" i="8"/>
  <c r="M82" i="8"/>
  <c r="O82" i="8"/>
  <c r="P82" i="8"/>
  <c r="R82" i="8"/>
  <c r="P54" i="1"/>
  <c r="P53" i="1"/>
  <c r="P55" i="1"/>
  <c r="P52" i="1"/>
  <c r="P51" i="1"/>
  <c r="P50" i="1"/>
  <c r="H54" i="1"/>
  <c r="Q54" i="1"/>
  <c r="H53" i="1"/>
  <c r="H52" i="1"/>
  <c r="Q52" i="1"/>
  <c r="H51" i="1"/>
  <c r="Q51" i="1"/>
  <c r="H50" i="1"/>
  <c r="Q50" i="1"/>
  <c r="P49" i="1"/>
  <c r="H49" i="1"/>
  <c r="H55" i="1"/>
  <c r="O55" i="1"/>
  <c r="N55" i="1"/>
  <c r="M55" i="1"/>
  <c r="L55" i="1"/>
  <c r="K55" i="1"/>
  <c r="J55" i="1"/>
  <c r="I55" i="1"/>
  <c r="G55" i="1"/>
  <c r="F55" i="1"/>
  <c r="E55" i="1"/>
  <c r="D55" i="1"/>
  <c r="C55" i="1"/>
  <c r="B55" i="1"/>
  <c r="H82" i="8"/>
  <c r="G82" i="8"/>
  <c r="F82" i="8"/>
  <c r="E82" i="8"/>
  <c r="D82" i="8"/>
  <c r="C82" i="8"/>
  <c r="I81" i="8"/>
  <c r="T81" i="8"/>
  <c r="I80" i="8"/>
  <c r="T80" i="8"/>
  <c r="I79" i="8"/>
  <c r="I78" i="8"/>
  <c r="I77" i="8"/>
  <c r="T77" i="8"/>
  <c r="I76" i="8"/>
  <c r="T76" i="8"/>
  <c r="I75" i="8"/>
  <c r="I74" i="8"/>
  <c r="T74" i="8"/>
  <c r="I73" i="8"/>
  <c r="T73" i="8"/>
  <c r="I72" i="8"/>
  <c r="T72" i="8"/>
  <c r="I71" i="8"/>
  <c r="I70" i="8"/>
  <c r="T70" i="8"/>
  <c r="Q60" i="8"/>
  <c r="Q59" i="8"/>
  <c r="Q58" i="8"/>
  <c r="R58" i="8"/>
  <c r="Q57" i="8"/>
  <c r="Q56" i="8"/>
  <c r="Q55" i="8"/>
  <c r="Q54" i="8"/>
  <c r="Q53" i="8"/>
  <c r="Q52" i="8"/>
  <c r="Q51" i="8"/>
  <c r="Q50" i="8"/>
  <c r="Q49" i="8"/>
  <c r="I49" i="8"/>
  <c r="R49" i="8"/>
  <c r="I50" i="8"/>
  <c r="R50" i="8"/>
  <c r="I51" i="8"/>
  <c r="R51" i="8"/>
  <c r="I52" i="8"/>
  <c r="I53" i="8"/>
  <c r="I54" i="8"/>
  <c r="R54" i="8"/>
  <c r="I55" i="8"/>
  <c r="I56" i="8"/>
  <c r="R56" i="8"/>
  <c r="I57" i="8"/>
  <c r="R57" i="8"/>
  <c r="I58" i="8"/>
  <c r="I59" i="8"/>
  <c r="R59" i="8"/>
  <c r="I60" i="8"/>
  <c r="R60" i="8"/>
  <c r="P61" i="8"/>
  <c r="O61" i="8"/>
  <c r="N61" i="8"/>
  <c r="M61" i="8"/>
  <c r="L61" i="8"/>
  <c r="K61" i="8"/>
  <c r="J61" i="8"/>
  <c r="H61" i="8"/>
  <c r="G61" i="8"/>
  <c r="F61" i="8"/>
  <c r="E61" i="8"/>
  <c r="D61" i="8"/>
  <c r="C61" i="8"/>
  <c r="O25" i="1"/>
  <c r="N25" i="1"/>
  <c r="M25" i="1"/>
  <c r="L25" i="1"/>
  <c r="K25" i="1"/>
  <c r="J25" i="1"/>
  <c r="I25" i="1"/>
  <c r="P24" i="1"/>
  <c r="P23" i="1"/>
  <c r="P22" i="1"/>
  <c r="P25" i="1"/>
  <c r="P21" i="1"/>
  <c r="Q21" i="1"/>
  <c r="P20" i="1"/>
  <c r="P19" i="1"/>
  <c r="G25" i="1"/>
  <c r="F25" i="1"/>
  <c r="E25" i="1"/>
  <c r="D25" i="1"/>
  <c r="C25" i="1"/>
  <c r="B25" i="1"/>
  <c r="H20" i="1"/>
  <c r="Q20" i="1"/>
  <c r="H21" i="1"/>
  <c r="H22" i="1"/>
  <c r="Q22" i="1"/>
  <c r="H23" i="1"/>
  <c r="Q23" i="1"/>
  <c r="H24" i="1"/>
  <c r="Q24" i="1"/>
  <c r="H19" i="1"/>
  <c r="Q19" i="1"/>
  <c r="Q33" i="1"/>
  <c r="Q34" i="1"/>
  <c r="Q35" i="1"/>
  <c r="Q36" i="1"/>
  <c r="Q37" i="1"/>
  <c r="Q32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4" i="8"/>
  <c r="Q35" i="8"/>
  <c r="Q13" i="8"/>
  <c r="Q14" i="8"/>
  <c r="R14" i="8"/>
  <c r="I13" i="8"/>
  <c r="R13" i="8"/>
  <c r="I14" i="8"/>
  <c r="I34" i="8"/>
  <c r="R34" i="8"/>
  <c r="I35" i="8"/>
  <c r="P40" i="8"/>
  <c r="O40" i="8"/>
  <c r="N40" i="8"/>
  <c r="M40" i="8"/>
  <c r="L40" i="8"/>
  <c r="K40" i="8"/>
  <c r="J40" i="8"/>
  <c r="H40" i="8"/>
  <c r="G40" i="8"/>
  <c r="F40" i="8"/>
  <c r="E40" i="8"/>
  <c r="D40" i="8"/>
  <c r="C40" i="8"/>
  <c r="Q39" i="8"/>
  <c r="R39" i="8"/>
  <c r="I39" i="8"/>
  <c r="Q38" i="8"/>
  <c r="I38" i="8"/>
  <c r="Q37" i="8"/>
  <c r="I37" i="8"/>
  <c r="R37" i="8"/>
  <c r="Q36" i="8"/>
  <c r="I36" i="8"/>
  <c r="Q33" i="8"/>
  <c r="I33" i="8"/>
  <c r="R33" i="8"/>
  <c r="Q32" i="8"/>
  <c r="I32" i="8"/>
  <c r="R32" i="8"/>
  <c r="Q31" i="8"/>
  <c r="I31" i="8"/>
  <c r="R31" i="8"/>
  <c r="Q30" i="8"/>
  <c r="I30" i="8"/>
  <c r="Q29" i="8"/>
  <c r="Q40" i="8"/>
  <c r="I29" i="8"/>
  <c r="R29" i="8"/>
  <c r="Q28" i="8"/>
  <c r="I28" i="8"/>
  <c r="R28" i="8"/>
  <c r="P19" i="8"/>
  <c r="O19" i="8"/>
  <c r="N19" i="8"/>
  <c r="M19" i="8"/>
  <c r="L19" i="8"/>
  <c r="K19" i="8"/>
  <c r="J19" i="8"/>
  <c r="H19" i="8"/>
  <c r="G19" i="8"/>
  <c r="F19" i="8"/>
  <c r="E19" i="8"/>
  <c r="D19" i="8"/>
  <c r="C19" i="8"/>
  <c r="Q18" i="8"/>
  <c r="I18" i="8"/>
  <c r="R18" i="8"/>
  <c r="Q17" i="8"/>
  <c r="I17" i="8"/>
  <c r="R17" i="8"/>
  <c r="Q16" i="8"/>
  <c r="I16" i="8"/>
  <c r="R16" i="8"/>
  <c r="Q15" i="8"/>
  <c r="R15" i="8"/>
  <c r="I15" i="8"/>
  <c r="Q12" i="8"/>
  <c r="I12" i="8"/>
  <c r="Q11" i="8"/>
  <c r="I11" i="8"/>
  <c r="R11" i="8"/>
  <c r="Q10" i="8"/>
  <c r="I10" i="8"/>
  <c r="R10" i="8"/>
  <c r="Q9" i="8"/>
  <c r="I9" i="8"/>
  <c r="Q8" i="8"/>
  <c r="I8" i="8"/>
  <c r="R8" i="8"/>
  <c r="Q7" i="8"/>
  <c r="R7" i="8"/>
  <c r="I7" i="8"/>
  <c r="AE18" i="6"/>
  <c r="AD18" i="6"/>
  <c r="AC18" i="6"/>
  <c r="AC28" i="6"/>
  <c r="AE11" i="6"/>
  <c r="AD11" i="6"/>
  <c r="AC11" i="6"/>
  <c r="AB11" i="6"/>
  <c r="AA11" i="6"/>
  <c r="Z11" i="6"/>
  <c r="Y11" i="6"/>
  <c r="X11" i="6"/>
  <c r="X28" i="6"/>
  <c r="W11" i="6"/>
  <c r="W28" i="6"/>
  <c r="V11" i="6"/>
  <c r="V28" i="6"/>
  <c r="U11" i="6"/>
  <c r="U28" i="6"/>
  <c r="T11" i="6"/>
  <c r="T28" i="6"/>
  <c r="S11" i="6"/>
  <c r="S28" i="6"/>
  <c r="R11" i="6"/>
  <c r="R28" i="6"/>
  <c r="AE6" i="6"/>
  <c r="AE28" i="6"/>
  <c r="AD6" i="6"/>
  <c r="AD28" i="6"/>
  <c r="AC6" i="6"/>
  <c r="AB6" i="6"/>
  <c r="AB28" i="6"/>
  <c r="AA6" i="6"/>
  <c r="AA28" i="6"/>
  <c r="Z6" i="6"/>
  <c r="Z28" i="6"/>
  <c r="Y6" i="6"/>
  <c r="Y28" i="6"/>
  <c r="X6" i="6"/>
  <c r="P83" i="4"/>
  <c r="O83" i="4"/>
  <c r="N83" i="4"/>
  <c r="M83" i="4"/>
  <c r="P76" i="4"/>
  <c r="O76" i="4"/>
  <c r="N76" i="4"/>
  <c r="M76" i="4"/>
  <c r="P73" i="4"/>
  <c r="O73" i="4"/>
  <c r="N73" i="4"/>
  <c r="M73" i="4"/>
  <c r="P68" i="4"/>
  <c r="O68" i="4"/>
  <c r="N68" i="4"/>
  <c r="M68" i="4"/>
  <c r="P59" i="4"/>
  <c r="O59" i="4"/>
  <c r="N59" i="4"/>
  <c r="M59" i="4"/>
  <c r="P54" i="4"/>
  <c r="O54" i="4"/>
  <c r="N54" i="4"/>
  <c r="M54" i="4"/>
  <c r="P49" i="4"/>
  <c r="O49" i="4"/>
  <c r="N49" i="4"/>
  <c r="M49" i="4"/>
  <c r="M29" i="4"/>
  <c r="P40" i="4"/>
  <c r="O40" i="4"/>
  <c r="N40" i="4"/>
  <c r="M40" i="4"/>
  <c r="P30" i="4"/>
  <c r="O30" i="4"/>
  <c r="N30" i="4"/>
  <c r="N29" i="4"/>
  <c r="M30" i="4"/>
  <c r="P12" i="4"/>
  <c r="O12" i="4"/>
  <c r="N12" i="4"/>
  <c r="M12" i="4"/>
  <c r="N7" i="4"/>
  <c r="M7" i="4"/>
  <c r="O12" i="1"/>
  <c r="N12" i="1"/>
  <c r="M12" i="1"/>
  <c r="L12" i="1"/>
  <c r="K12" i="1"/>
  <c r="J12" i="1"/>
  <c r="I12" i="1"/>
  <c r="G12" i="1"/>
  <c r="F12" i="1"/>
  <c r="E12" i="1"/>
  <c r="D12" i="1"/>
  <c r="C12" i="1"/>
  <c r="B12" i="1"/>
  <c r="P11" i="1"/>
  <c r="H11" i="1"/>
  <c r="Q11" i="1"/>
  <c r="P10" i="1"/>
  <c r="Q10" i="1"/>
  <c r="H10" i="1"/>
  <c r="P9" i="1"/>
  <c r="H9" i="1"/>
  <c r="Q9" i="1"/>
  <c r="P8" i="1"/>
  <c r="Q8" i="1"/>
  <c r="H8" i="1"/>
  <c r="P7" i="1"/>
  <c r="Q7" i="1"/>
  <c r="H7" i="1"/>
  <c r="P6" i="1"/>
  <c r="P12" i="1"/>
  <c r="Q6" i="1"/>
  <c r="H6" i="1"/>
  <c r="S99" i="1"/>
  <c r="T137" i="8"/>
  <c r="T140" i="8"/>
  <c r="S97" i="1"/>
  <c r="S103" i="1"/>
  <c r="B28" i="6"/>
  <c r="T92" i="8"/>
  <c r="Q53" i="1"/>
  <c r="H25" i="1"/>
  <c r="Q25" i="1"/>
  <c r="Q49" i="1"/>
  <c r="Q55" i="1"/>
  <c r="S136" i="1"/>
  <c r="Q12" i="1"/>
  <c r="H12" i="1"/>
  <c r="H87" i="1"/>
  <c r="S65" i="1"/>
  <c r="S71" i="1"/>
  <c r="H71" i="1"/>
  <c r="R9" i="8"/>
  <c r="R35" i="8"/>
  <c r="T95" i="8"/>
  <c r="Q61" i="8"/>
  <c r="T118" i="8"/>
  <c r="R36" i="8"/>
  <c r="R53" i="8"/>
  <c r="T71" i="8"/>
  <c r="S145" i="8"/>
  <c r="S103" i="8"/>
  <c r="T91" i="8"/>
  <c r="I19" i="8"/>
  <c r="T79" i="8"/>
  <c r="R55" i="8"/>
  <c r="T115" i="8"/>
  <c r="R12" i="8"/>
  <c r="R30" i="8"/>
  <c r="R38" i="8"/>
  <c r="I82" i="8"/>
  <c r="I103" i="8"/>
  <c r="T102" i="8"/>
  <c r="T116" i="8"/>
  <c r="T135" i="8"/>
  <c r="T103" i="8"/>
  <c r="R52" i="8"/>
  <c r="S82" i="8"/>
  <c r="I145" i="8"/>
  <c r="T145" i="8"/>
  <c r="I124" i="8"/>
  <c r="T124" i="8"/>
  <c r="I40" i="8"/>
  <c r="R40" i="8"/>
  <c r="Q19" i="8"/>
  <c r="R19" i="8"/>
  <c r="I61" i="8"/>
  <c r="R61" i="8"/>
  <c r="T82" i="8"/>
</calcChain>
</file>

<file path=xl/sharedStrings.xml><?xml version="1.0" encoding="utf-8"?>
<sst xmlns="http://schemas.openxmlformats.org/spreadsheetml/2006/main" count="783" uniqueCount="220">
  <si>
    <t>AÑO 2016</t>
  </si>
  <si>
    <t>MAQUINARIA</t>
  </si>
  <si>
    <t>Pase del S. Obras y Servicios a S. Agrario</t>
  </si>
  <si>
    <t>Otros motivos</t>
  </si>
  <si>
    <t>TOTAL</t>
  </si>
  <si>
    <t>Pase del sector agrario a otra actividad</t>
  </si>
  <si>
    <t>Baja por cambio de titularidad (transferencia, herencia, etc.).</t>
  </si>
  <si>
    <t>Envío a otro país</t>
  </si>
  <si>
    <t>Baja temporal</t>
  </si>
  <si>
    <t>Tractores</t>
  </si>
  <si>
    <t>Máquinas Automotrices</t>
  </si>
  <si>
    <t>Maquinaria arrastrada o suspendida</t>
  </si>
  <si>
    <t>Remolques</t>
  </si>
  <si>
    <t>Otras maquinas</t>
  </si>
  <si>
    <t>(*) Las cifras de este apartado también están incorporadas en Máquinas  Automotrices</t>
  </si>
  <si>
    <t>TRACTORES</t>
  </si>
  <si>
    <t>Otras máquinas</t>
  </si>
  <si>
    <t>Equipos de recolección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</si>
  <si>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</si>
  <si>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</si>
  <si>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</si>
  <si>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</si>
  <si>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</si>
  <si>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</si>
  <si>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</si>
  <si>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</si>
  <si>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</si>
  <si>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</si>
  <si>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</si>
  <si>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</si>
  <si>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</si>
  <si>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(ALTAS MENOS BAJAS)</t>
  </si>
  <si>
    <t>AÑO</t>
  </si>
  <si>
    <t>(*) Hasta el año 2000 este concepto se denominaba Tractocarros.</t>
  </si>
  <si>
    <t>AÑO 2015</t>
  </si>
  <si>
    <t>AÑO 2014</t>
  </si>
  <si>
    <t>AÑO 2013</t>
  </si>
  <si>
    <t>AÑO 2012</t>
  </si>
  <si>
    <t>AÑO 2011</t>
  </si>
  <si>
    <t>AÑO 2010</t>
  </si>
  <si>
    <t>TIPO DE MAQUINARIA / UNIDADES</t>
  </si>
  <si>
    <t xml:space="preserve">MAQUINARIA AUTOMOTRIZ </t>
  </si>
  <si>
    <t xml:space="preserve">MOTOCULTORES Y MOTOMÁQUINAS </t>
  </si>
  <si>
    <t xml:space="preserve">Motocultores </t>
  </si>
  <si>
    <t>Motoazadas</t>
  </si>
  <si>
    <t>Motosegadoras</t>
  </si>
  <si>
    <t>Otras motomáquinas</t>
  </si>
  <si>
    <t>MAQUINARIA DE DE RECOLECCIÓN</t>
  </si>
  <si>
    <t xml:space="preserve">   Cereal</t>
  </si>
  <si>
    <t xml:space="preserve">   Forraje</t>
  </si>
  <si>
    <t xml:space="preserve">   Patatas</t>
  </si>
  <si>
    <t xml:space="preserve">   Remolacha</t>
  </si>
  <si>
    <t xml:space="preserve">   Algodón</t>
  </si>
  <si>
    <t xml:space="preserve">   Vibradores</t>
  </si>
  <si>
    <t xml:space="preserve">   Barredoras</t>
  </si>
  <si>
    <t xml:space="preserve">   Plataformas</t>
  </si>
  <si>
    <t xml:space="preserve">   Vendimiadoras</t>
  </si>
  <si>
    <t xml:space="preserve">   Hortalizas</t>
  </si>
  <si>
    <t xml:space="preserve">   Madera</t>
  </si>
  <si>
    <t xml:space="preserve">   Otras Máquinas</t>
  </si>
  <si>
    <t>EQUIPOS CARGA</t>
  </si>
  <si>
    <t>TRACTOCARROS</t>
  </si>
  <si>
    <t>OTRAS MÁQUINAS AUTOMOTRICES</t>
  </si>
  <si>
    <t>MAQUINARIA PREPARACION/ TRABAJO SUELO</t>
  </si>
  <si>
    <t xml:space="preserve">   Desbrozadoras</t>
  </si>
  <si>
    <t xml:space="preserve">   Traíllas</t>
  </si>
  <si>
    <t xml:space="preserve">   Despedregadoras</t>
  </si>
  <si>
    <t xml:space="preserve">   Subsoladores</t>
  </si>
  <si>
    <t xml:space="preserve">   Arados</t>
  </si>
  <si>
    <t xml:space="preserve">   Rotocultores</t>
  </si>
  <si>
    <t xml:space="preserve">   Gradas</t>
  </si>
  <si>
    <t xml:space="preserve">   Cultivadores</t>
  </si>
  <si>
    <t xml:space="preserve">   Otras máquinas</t>
  </si>
  <si>
    <t>EQUIPOS PARA SIEMBRA Y PLANTACIÓN</t>
  </si>
  <si>
    <t xml:space="preserve">   Sembradoras en líneas</t>
  </si>
  <si>
    <t xml:space="preserve">   Sembradoras monograno</t>
  </si>
  <si>
    <t xml:space="preserve">   Sembradoras combinadas</t>
  </si>
  <si>
    <t xml:space="preserve">   Máquin. para plantación</t>
  </si>
  <si>
    <t xml:space="preserve">   Máquin. para trasplante</t>
  </si>
  <si>
    <t xml:space="preserve">   Aplicadores de cubiertas del suelo</t>
  </si>
  <si>
    <t xml:space="preserve">   Sembradoras directas</t>
  </si>
  <si>
    <t xml:space="preserve">   Otras máq. para siembra y plantación</t>
  </si>
  <si>
    <t>EQUIPOS DE TRATAMIENTOS</t>
  </si>
  <si>
    <t xml:space="preserve">   Pulverizadores Hidráulicos</t>
  </si>
  <si>
    <t xml:space="preserve">   Atomizadores</t>
  </si>
  <si>
    <t xml:space="preserve">   Espolvoreadores</t>
  </si>
  <si>
    <t xml:space="preserve">   Otros equipos</t>
  </si>
  <si>
    <t>EQUIPOS APORTE FERTILIZANTES Y AGUA</t>
  </si>
  <si>
    <t xml:space="preserve">   Distribuidores purines</t>
  </si>
  <si>
    <t xml:space="preserve">   Distribuidores abonos minerales</t>
  </si>
  <si>
    <t>EQUIPOS DE RECOLECCIÓN DE FORRAJES</t>
  </si>
  <si>
    <t xml:space="preserve">   Segadoras</t>
  </si>
  <si>
    <t xml:space="preserve">   Rastrillos</t>
  </si>
  <si>
    <t xml:space="preserve">   Picadoras cargadoras</t>
  </si>
  <si>
    <t xml:space="preserve">   Empacadoras convencionales</t>
  </si>
  <si>
    <t xml:space="preserve">   Empacadoras grandes pacas</t>
  </si>
  <si>
    <t xml:space="preserve">   Rotoempacadoras</t>
  </si>
  <si>
    <t xml:space="preserve">   Equipos de carga</t>
  </si>
  <si>
    <t>EQUIPOS DE RECOLECCIÓN DE REMOLACHA</t>
  </si>
  <si>
    <t xml:space="preserve">   Descoronadoras</t>
  </si>
  <si>
    <t xml:space="preserve">   Arrancadoras</t>
  </si>
  <si>
    <t xml:space="preserve">   Cosechadoras arrastradas</t>
  </si>
  <si>
    <t>EQUIPOS DE RECOLECCIÓN DE PATATA</t>
  </si>
  <si>
    <t>OTROS EQUIPOS DE RECOLECCIÓN</t>
  </si>
  <si>
    <t xml:space="preserve">   Plataformas arrastradas</t>
  </si>
  <si>
    <t xml:space="preserve">   Vibradoras</t>
  </si>
  <si>
    <t xml:space="preserve">   Barredoras y aspiradoras</t>
  </si>
  <si>
    <t xml:space="preserve">   Vendimiadoras arrastradas</t>
  </si>
  <si>
    <t xml:space="preserve">   Otras máquinas de recolección</t>
  </si>
  <si>
    <t xml:space="preserve">   Máquinas para madera</t>
  </si>
  <si>
    <t xml:space="preserve">   Trituradoras de restos</t>
  </si>
  <si>
    <t xml:space="preserve">   Podadoras</t>
  </si>
  <si>
    <t xml:space="preserve">   Prepodadoras</t>
  </si>
  <si>
    <t xml:space="preserve">   Otros equipos de poda</t>
  </si>
  <si>
    <t>REMOLQUES</t>
  </si>
  <si>
    <t xml:space="preserve">           AÑO 2016</t>
  </si>
  <si>
    <t xml:space="preserve">           AÑO 2015</t>
  </si>
  <si>
    <t xml:space="preserve">           AÑO 2014</t>
  </si>
  <si>
    <t xml:space="preserve">           AÑO 2013</t>
  </si>
  <si>
    <t xml:space="preserve">           AÑO 2012</t>
  </si>
  <si>
    <t xml:space="preserve">           AÑO 2011</t>
  </si>
  <si>
    <t xml:space="preserve">           AÑO 2010</t>
  </si>
  <si>
    <t xml:space="preserve">   Ruedas</t>
  </si>
  <si>
    <t xml:space="preserve">   Cadenas</t>
  </si>
  <si>
    <t xml:space="preserve">   Otros</t>
  </si>
  <si>
    <t xml:space="preserve">   De recolección</t>
  </si>
  <si>
    <t xml:space="preserve">   Tractocarros</t>
  </si>
  <si>
    <t xml:space="preserve">   Motocultores y motomáquinas</t>
  </si>
  <si>
    <t xml:space="preserve">   Otras</t>
  </si>
  <si>
    <t>Preparación y trabajos del suelo</t>
  </si>
  <si>
    <t>Equipos siembra y plantación</t>
  </si>
  <si>
    <t>Equipos aporte fertilizante y agua</t>
  </si>
  <si>
    <t>OTRAS MÁQUINAS</t>
  </si>
  <si>
    <t>TOTAL MÁQUINAS</t>
  </si>
  <si>
    <t>INDICE DE CUADROS</t>
  </si>
  <si>
    <t xml:space="preserve">Cuadro </t>
  </si>
  <si>
    <t>Apartados y Títulos</t>
  </si>
  <si>
    <t>ALTAS EN ROMA</t>
  </si>
  <si>
    <t>BAJAS EN ROMA</t>
  </si>
  <si>
    <t>Compra de máquina nueva</t>
  </si>
  <si>
    <t>Compra máquina usada importación</t>
  </si>
  <si>
    <t>Cambio de titularidad (transferencia, herencias, etc.)</t>
  </si>
  <si>
    <t>Por desguace o inutilidad</t>
  </si>
  <si>
    <t>Baja por cambio de titularidad (transferencia, herencia, etc.)</t>
  </si>
  <si>
    <t>Pase a vehículo histórico</t>
  </si>
  <si>
    <t>SALDO
Altas-Bajas</t>
  </si>
  <si>
    <t>(Tractores, Maquinaria Automotriz, Maquinaria Arrastrada o Suspendida, Remolques y Otras máquinas)</t>
  </si>
  <si>
    <t xml:space="preserve">Evolución de la maquinaria nueva inscrita en Asturias y España </t>
  </si>
  <si>
    <r>
      <t>Maquinaria agrícola. Resumen anual de altas</t>
    </r>
    <r>
      <rPr>
        <b/>
        <sz val="10"/>
        <color indexed="56"/>
        <rFont val="Arial"/>
        <family val="2"/>
      </rPr>
      <t xml:space="preserve"> </t>
    </r>
    <r>
      <rPr>
        <sz val="10"/>
        <color indexed="56"/>
        <rFont val="Arial"/>
        <family val="2"/>
      </rPr>
      <t xml:space="preserve">y bajas. </t>
    </r>
  </si>
  <si>
    <r>
      <t>Inscripciones netas de maquinaria agrícola en</t>
    </r>
    <r>
      <rPr>
        <b/>
        <sz val="10"/>
        <color indexed="56"/>
        <rFont val="Arial"/>
        <family val="2"/>
      </rPr>
      <t xml:space="preserve"> </t>
    </r>
    <r>
      <rPr>
        <sz val="10"/>
        <color indexed="56"/>
        <rFont val="Arial"/>
        <family val="2"/>
      </rPr>
      <t>Asturias</t>
    </r>
  </si>
  <si>
    <t>Fte: Servicio de Desarrollo Agroalimentario. Consejería de Desarrollo Rural y Recursos Naturales.</t>
  </si>
  <si>
    <t>Periodo</t>
  </si>
  <si>
    <t>Actualización</t>
  </si>
  <si>
    <r>
      <t>Maquinaria agrícola. Resumen de altas</t>
    </r>
    <r>
      <rPr>
        <b/>
        <sz val="10"/>
        <color indexed="56"/>
        <rFont val="Arial"/>
        <family val="2"/>
      </rPr>
      <t xml:space="preserve"> </t>
    </r>
    <r>
      <rPr>
        <sz val="10"/>
        <color indexed="56"/>
        <rFont val="Arial"/>
        <family val="2"/>
      </rPr>
      <t xml:space="preserve">y bajas. </t>
    </r>
  </si>
  <si>
    <t>mensual</t>
  </si>
  <si>
    <t>anual</t>
  </si>
  <si>
    <t>AÑO 2017</t>
  </si>
  <si>
    <t>Fte:  ROMA  Inscripción de maquinaria agrícola</t>
  </si>
  <si>
    <t>SALDO Altas - Bajas</t>
  </si>
  <si>
    <t>Nota. Datos definitivos.</t>
  </si>
  <si>
    <t>RESUMEN PROVISIONAL MENSUAL  DE  ALTAS Y BAJAS EN ROMA - ASTURIAS</t>
  </si>
  <si>
    <t xml:space="preserve">   De hortícolas arrastradas</t>
  </si>
  <si>
    <t>Fte: MAPA. Informes anuales de maquinaria.</t>
  </si>
  <si>
    <t>AÑO 2018</t>
  </si>
  <si>
    <t>MAQUINARIA AGRÍCOLA. RESUMEN DEFINITIVO ANUAL DE ALTAS Y BAJAS EN ROMA. ASTURIAS 2018</t>
  </si>
  <si>
    <t>MAQUINARIA AGRÍCOLA. RESUMEN DEFINITIVO ANUAL DE ALTAS Y BAJAS EN ROMA. ASTURIAS 2016</t>
  </si>
  <si>
    <t>MAQUINARIA AGRÍCOLA. RESUMEN DEFINITIVO ANUAL DE ALTAS Y BAJAS EN ROMA. ASTURIAS 2017</t>
  </si>
  <si>
    <t>Desguace o inutilidad</t>
  </si>
  <si>
    <t xml:space="preserve">EVOLUCIÓN DE LA  MAQUINARIA NUEVA INSCRITA EN ASTURIAS </t>
  </si>
  <si>
    <t>INSCRIPCIÓN NETA  DE MAQUINARIA AGRÍCOLA - ASTURIAS</t>
  </si>
  <si>
    <t>Inscripción de maquinaria nueva en Asturias</t>
  </si>
  <si>
    <t xml:space="preserve"> </t>
  </si>
  <si>
    <t>Compra de máquina usada importación</t>
  </si>
  <si>
    <t>Motocultores y motomáquinas (*)</t>
  </si>
  <si>
    <t>ALTAS EN ROMA (Registro Oficial de Maquinaria Agrícola)</t>
  </si>
  <si>
    <t>BAJAS EN ROMA (Registro Oficial de Maquinaria Agrícola)</t>
  </si>
  <si>
    <t xml:space="preserve">   Esparcidores estiércol</t>
  </si>
  <si>
    <t>Alta de máquinas en uso (eq. tratamientos y abonado)</t>
  </si>
  <si>
    <t>Año</t>
  </si>
  <si>
    <t>Asturias</t>
  </si>
  <si>
    <t>España</t>
  </si>
  <si>
    <t>Alta de máquinas en uso (eq. tratamientos y abonado</t>
  </si>
  <si>
    <t>Pasa del s.obras y servicios a s.agrario</t>
  </si>
  <si>
    <r>
      <t>BAJAS EN ROMA</t>
    </r>
    <r>
      <rPr>
        <b/>
        <i/>
        <sz val="11"/>
        <color indexed="56"/>
        <rFont val="Arial"/>
        <family val="2"/>
      </rPr>
      <t xml:space="preserve"> (Registro Oficial de Maquinaria Agrícola)</t>
    </r>
  </si>
  <si>
    <t>Fte: Servicio de Desarrollo Agroalimentario. Fte: Consejería de Desarrollo Rural, Agroganadería y Pesca</t>
  </si>
  <si>
    <t>AÑO 2019</t>
  </si>
  <si>
    <t>MAQUINARIA AGRÍCOLA. RESUMEN DEFINITIVO ANUAL DE ALTAS Y BAJAS EN ROMA. ASTURIAS 2019</t>
  </si>
  <si>
    <t>Equipos de tratamientos</t>
  </si>
  <si>
    <t>Pase a vehículo de colección</t>
  </si>
  <si>
    <t xml:space="preserve">Baja de oficio </t>
  </si>
  <si>
    <t>AÑO 2020</t>
  </si>
  <si>
    <t>MAQUINARIA AGRÍCOLA. RESUMEN DEFINITIVO ANUAL DE ALTAS Y BAJAS EN ROMA. ASTURIAS 2020</t>
  </si>
  <si>
    <t>MAQUINARIA AGRÍCOLA. RESUMEN DEFINITIVO ANUAL DE ALTAS Y BAJAS EN ROMA. ASTURIAS 2021</t>
  </si>
  <si>
    <t>AÑO 2021</t>
  </si>
  <si>
    <t>Maquinaria remolcada o suspendida</t>
  </si>
  <si>
    <t>Máquinas automotrices (*)/
Maquinaria automotriz</t>
  </si>
  <si>
    <t>Maquinaria arrastrada/
Maquinaria remolcada o suspendida</t>
  </si>
  <si>
    <t>MAQUINARIA REMOLCADA O SUSPENDIDA</t>
  </si>
  <si>
    <t xml:space="preserve">   Otras máquinas remolcadas</t>
  </si>
  <si>
    <t>OTRAS MÁQUINAS REMOLCADAS/ SUSPENDIDAS</t>
  </si>
  <si>
    <t>MAQUINARIA AUTOMOTRIZ</t>
  </si>
  <si>
    <t>AÑO 2022</t>
  </si>
  <si>
    <t>MAQUINARIA AGRÍCOLA. RESUMEN DEFINITIVO ANUAL DE ALTAS Y BAJAS EN ROMA. ASTURIAS 2022</t>
  </si>
  <si>
    <t>AÑO 2023</t>
  </si>
  <si>
    <t>MAQUINARIA AGRÍCOLA. RESUMEN DEFINITIVO ANUAL DE ALTAS Y BAJAS EN ROMA. ASTURIAS 2023</t>
  </si>
  <si>
    <t>Motocultores/ Motocultores y motomáquinas</t>
  </si>
  <si>
    <t>Fte: Servicio de Desarrollo Rural. Consejería de Medio Rural y Cohesión Territorial</t>
  </si>
  <si>
    <t>Fte:  MAPA. Informes anuales de maquinaria</t>
  </si>
  <si>
    <t>Fte: Servicio de Desarrollo Rural. Consejería de Medio Rural y Política Agraria</t>
  </si>
  <si>
    <t>Elabora: Sección de Prospectiva y Estadística. Consejería de Medio Rural y Política Agraria</t>
  </si>
  <si>
    <t>SERIE FINALIZADA 2023</t>
  </si>
  <si>
    <t>1987 - 2023 Finalizada</t>
  </si>
  <si>
    <t>SERIE FINALIZADA</t>
  </si>
  <si>
    <t>2017 - 2024</t>
  </si>
  <si>
    <t>MAQUINARIA AGRÍCOLA. RESUMEN DEFINITIVO ANUAL DE ALTAS Y BAJAS EN ROMA. ASTURIAS 2024</t>
  </si>
  <si>
    <t>AÑO 2024</t>
  </si>
  <si>
    <t>2016 - 2024</t>
  </si>
  <si>
    <t>2010 - 2024</t>
  </si>
  <si>
    <t>INSCRIPCIÓN DE MAQUINARIA NUEVA. HISTÓRICO DE  ASTURIAS 2010-2024</t>
  </si>
  <si>
    <t>REGISTRO OFICIAL DE MAQUINARIA AGRÍCOLA DEL PRINCIPADO DE ASTURIAS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</si>
</sst>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2"/>
      <color indexed="62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i/>
      <sz val="10"/>
      <name val="Arial Narrow"/>
      <family val="2"/>
    </font>
    <font>
      <b/>
      <i/>
      <sz val="10"/>
      <name val="Arial"/>
      <family val="2"/>
    </font>
    <font>
      <b/>
      <i/>
      <sz val="11"/>
      <color indexed="56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 Narrow"/>
      <family val="2"/>
    </font>
    <font>
      <b/>
      <i/>
      <sz val="10"/>
      <color rgb="FF00206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2060"/>
      <name val="Arial"/>
      <family val="2"/>
    </font>
    <font>
      <sz val="11"/>
      <color theme="1"/>
      <name val="Arial"/>
      <family val="2"/>
    </font>
    <font>
      <i/>
      <sz val="10"/>
      <color rgb="FF002060"/>
      <name val="Arial"/>
      <family val="2"/>
    </font>
    <font>
      <b/>
      <i/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2060"/>
      <name val="Arial"/>
      <family val="2"/>
    </font>
    <font>
      <b/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rgb="FFDDF3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double">
        <color rgb="FF002060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/>
    <xf numFmtId="3" fontId="1" fillId="0" borderId="0" xfId="0" applyNumberFormat="1" applyFont="1" applyAlignment="1">
      <alignment horizontal="left"/>
    </xf>
    <xf numFmtId="3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4" fillId="0" borderId="0" xfId="0" applyFont="1"/>
    <xf numFmtId="0" fontId="2" fillId="0" borderId="0" xfId="0" applyFont="1"/>
    <xf numFmtId="0" fontId="7" fillId="2" borderId="0" xfId="1" quotePrefix="1" applyFont="1" applyFill="1" applyAlignment="1">
      <alignment horizontal="left"/>
    </xf>
    <xf numFmtId="49" fontId="0" fillId="3" borderId="31" xfId="0" applyNumberFormat="1" applyFill="1" applyBorder="1"/>
    <xf numFmtId="0" fontId="15" fillId="3" borderId="31" xfId="0" applyFont="1" applyFill="1" applyBorder="1" applyAlignment="1">
      <alignment horizontal="center" vertical="center"/>
    </xf>
    <xf numFmtId="0" fontId="0" fillId="3" borderId="31" xfId="0" applyFill="1" applyBorder="1" applyAlignment="1">
      <alignment vertical="center"/>
    </xf>
    <xf numFmtId="0" fontId="0" fillId="3" borderId="31" xfId="0" applyFill="1" applyBorder="1" applyAlignment="1">
      <alignment horizontal="right" vertical="center"/>
    </xf>
    <xf numFmtId="49" fontId="15" fillId="0" borderId="32" xfId="0" applyNumberFormat="1" applyFont="1" applyBorder="1"/>
    <xf numFmtId="0" fontId="15" fillId="0" borderId="33" xfId="0" applyFont="1" applyBorder="1"/>
    <xf numFmtId="0" fontId="15" fillId="0" borderId="34" xfId="0" applyFont="1" applyBorder="1" applyAlignment="1">
      <alignment horizontal="right"/>
    </xf>
    <xf numFmtId="0" fontId="16" fillId="0" borderId="0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16" fillId="0" borderId="0" xfId="0" applyFont="1" applyBorder="1"/>
    <xf numFmtId="0" fontId="16" fillId="0" borderId="0" xfId="0" applyNumberFormat="1" applyFont="1" applyBorder="1" applyAlignment="1">
      <alignment horizontal="center"/>
    </xf>
    <xf numFmtId="0" fontId="16" fillId="0" borderId="35" xfId="0" applyNumberFormat="1" applyFont="1" applyBorder="1" applyAlignment="1">
      <alignment horizontal="center"/>
    </xf>
    <xf numFmtId="0" fontId="16" fillId="0" borderId="35" xfId="0" applyNumberFormat="1" applyFont="1" applyBorder="1" applyAlignment="1">
      <alignment horizontal="left"/>
    </xf>
    <xf numFmtId="3" fontId="17" fillId="0" borderId="0" xfId="2" applyNumberFormat="1" applyFont="1" applyFill="1"/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/>
    <xf numFmtId="3" fontId="15" fillId="4" borderId="3" xfId="0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16" fillId="0" borderId="3" xfId="0" applyFont="1" applyBorder="1" applyAlignment="1">
      <alignment horizontal="right"/>
    </xf>
    <xf numFmtId="3" fontId="16" fillId="0" borderId="0" xfId="2" applyNumberFormat="1" applyFont="1" applyFill="1"/>
    <xf numFmtId="3" fontId="21" fillId="0" borderId="0" xfId="2" applyNumberFormat="1" applyFont="1" applyFill="1"/>
    <xf numFmtId="0" fontId="22" fillId="0" borderId="0" xfId="0" applyFont="1"/>
    <xf numFmtId="0" fontId="20" fillId="0" borderId="0" xfId="0" applyFont="1" applyBorder="1"/>
    <xf numFmtId="3" fontId="20" fillId="0" borderId="0" xfId="0" applyNumberFormat="1" applyFont="1"/>
    <xf numFmtId="0" fontId="18" fillId="4" borderId="0" xfId="0" applyFont="1" applyFill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23" fillId="4" borderId="4" xfId="0" applyFont="1" applyFill="1" applyBorder="1"/>
    <xf numFmtId="0" fontId="1" fillId="0" borderId="4" xfId="0" applyFont="1" applyBorder="1"/>
    <xf numFmtId="0" fontId="18" fillId="4" borderId="5" xfId="0" applyFont="1" applyFill="1" applyBorder="1"/>
    <xf numFmtId="0" fontId="18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6" fillId="0" borderId="9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8" fillId="4" borderId="11" xfId="0" applyFont="1" applyFill="1" applyBorder="1" applyAlignment="1">
      <alignment horizontal="left" vertical="center"/>
    </xf>
    <xf numFmtId="3" fontId="16" fillId="0" borderId="12" xfId="0" applyNumberFormat="1" applyFont="1" applyBorder="1" applyAlignment="1">
      <alignment horizontal="right"/>
    </xf>
    <xf numFmtId="3" fontId="15" fillId="4" borderId="12" xfId="0" applyNumberFormat="1" applyFont="1" applyFill="1" applyBorder="1" applyAlignment="1">
      <alignment horizontal="right"/>
    </xf>
    <xf numFmtId="3" fontId="16" fillId="0" borderId="12" xfId="0" applyNumberFormat="1" applyFont="1" applyFill="1" applyBorder="1" applyAlignment="1">
      <alignment horizontal="right"/>
    </xf>
    <xf numFmtId="0" fontId="18" fillId="4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right"/>
    </xf>
    <xf numFmtId="0" fontId="18" fillId="4" borderId="3" xfId="0" applyFont="1" applyFill="1" applyBorder="1" applyAlignment="1">
      <alignment horizontal="left" vertical="center"/>
    </xf>
    <xf numFmtId="3" fontId="16" fillId="0" borderId="13" xfId="0" applyNumberFormat="1" applyFont="1" applyBorder="1" applyAlignment="1">
      <alignment horizontal="right"/>
    </xf>
    <xf numFmtId="0" fontId="1" fillId="0" borderId="3" xfId="0" applyFont="1" applyBorder="1"/>
    <xf numFmtId="3" fontId="16" fillId="0" borderId="14" xfId="0" applyNumberFormat="1" applyFont="1" applyBorder="1" applyAlignment="1">
      <alignment horizontal="right"/>
    </xf>
    <xf numFmtId="0" fontId="18" fillId="4" borderId="15" xfId="0" applyFont="1" applyFill="1" applyBorder="1"/>
    <xf numFmtId="0" fontId="18" fillId="4" borderId="16" xfId="0" applyFont="1" applyFill="1" applyBorder="1"/>
    <xf numFmtId="0" fontId="18" fillId="4" borderId="5" xfId="0" applyFont="1" applyFill="1" applyBorder="1" applyAlignment="1">
      <alignment wrapText="1"/>
    </xf>
    <xf numFmtId="0" fontId="10" fillId="0" borderId="0" xfId="0" applyFont="1"/>
    <xf numFmtId="3" fontId="23" fillId="0" borderId="17" xfId="0" applyNumberFormat="1" applyFont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3" fontId="18" fillId="4" borderId="18" xfId="0" applyNumberFormat="1" applyFont="1" applyFill="1" applyBorder="1" applyAlignment="1">
      <alignment horizontal="right"/>
    </xf>
    <xf numFmtId="0" fontId="24" fillId="2" borderId="0" xfId="1" quotePrefix="1" applyFont="1" applyFill="1" applyAlignment="1">
      <alignment horizontal="left"/>
    </xf>
    <xf numFmtId="0" fontId="15" fillId="0" borderId="0" xfId="0" applyFont="1" applyAlignment="1">
      <alignment horizontal="left"/>
    </xf>
    <xf numFmtId="0" fontId="18" fillId="4" borderId="19" xfId="0" applyFont="1" applyFill="1" applyBorder="1" applyAlignment="1">
      <alignment horizontal="right"/>
    </xf>
    <xf numFmtId="3" fontId="18" fillId="4" borderId="19" xfId="0" applyNumberFormat="1" applyFont="1" applyFill="1" applyBorder="1" applyAlignment="1">
      <alignment horizontal="right"/>
    </xf>
    <xf numFmtId="0" fontId="18" fillId="4" borderId="19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right"/>
    </xf>
    <xf numFmtId="3" fontId="18" fillId="4" borderId="20" xfId="0" applyNumberFormat="1" applyFont="1" applyFill="1" applyBorder="1" applyAlignment="1">
      <alignment horizontal="right"/>
    </xf>
    <xf numFmtId="0" fontId="18" fillId="4" borderId="21" xfId="0" applyFont="1" applyFill="1" applyBorder="1" applyAlignment="1">
      <alignment horizontal="right"/>
    </xf>
    <xf numFmtId="0" fontId="18" fillId="4" borderId="6" xfId="0" applyFont="1" applyFill="1" applyBorder="1"/>
    <xf numFmtId="3" fontId="18" fillId="4" borderId="14" xfId="0" applyNumberFormat="1" applyFont="1" applyFill="1" applyBorder="1" applyAlignment="1">
      <alignment horizontal="right"/>
    </xf>
    <xf numFmtId="0" fontId="18" fillId="4" borderId="22" xfId="0" applyFont="1" applyFill="1" applyBorder="1"/>
    <xf numFmtId="0" fontId="15" fillId="0" borderId="33" xfId="0" applyFont="1" applyBorder="1" applyAlignment="1">
      <alignment horizontal="right"/>
    </xf>
    <xf numFmtId="0" fontId="18" fillId="4" borderId="7" xfId="0" applyFont="1" applyFill="1" applyBorder="1" applyAlignment="1">
      <alignment horizontal="center" wrapText="1"/>
    </xf>
    <xf numFmtId="3" fontId="18" fillId="4" borderId="7" xfId="0" applyNumberFormat="1" applyFont="1" applyFill="1" applyBorder="1" applyAlignment="1">
      <alignment horizontal="center" wrapText="1"/>
    </xf>
    <xf numFmtId="3" fontId="18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3" fontId="18" fillId="4" borderId="2" xfId="0" applyNumberFormat="1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left" vertical="center" wrapText="1"/>
    </xf>
    <xf numFmtId="3" fontId="23" fillId="0" borderId="1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25" fillId="0" borderId="0" xfId="0" applyFont="1"/>
    <xf numFmtId="0" fontId="18" fillId="4" borderId="19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23" fillId="0" borderId="6" xfId="0" applyFont="1" applyFill="1" applyBorder="1"/>
    <xf numFmtId="0" fontId="23" fillId="0" borderId="23" xfId="0" applyFont="1" applyFill="1" applyBorder="1"/>
    <xf numFmtId="0" fontId="23" fillId="0" borderId="24" xfId="0" applyFont="1" applyFill="1" applyBorder="1"/>
    <xf numFmtId="0" fontId="23" fillId="0" borderId="5" xfId="0" applyFont="1" applyFill="1" applyBorder="1"/>
    <xf numFmtId="0" fontId="23" fillId="0" borderId="17" xfId="0" applyFont="1" applyFill="1" applyBorder="1"/>
    <xf numFmtId="3" fontId="16" fillId="0" borderId="0" xfId="0" applyNumberFormat="1" applyFont="1" applyBorder="1"/>
    <xf numFmtId="3" fontId="11" fillId="4" borderId="20" xfId="0" applyNumberFormat="1" applyFont="1" applyFill="1" applyBorder="1" applyAlignment="1">
      <alignment horizontal="right"/>
    </xf>
    <xf numFmtId="0" fontId="11" fillId="4" borderId="20" xfId="0" applyFont="1" applyFill="1" applyBorder="1" applyAlignment="1">
      <alignment horizontal="right"/>
    </xf>
    <xf numFmtId="3" fontId="11" fillId="4" borderId="19" xfId="0" applyNumberFormat="1" applyFont="1" applyFill="1" applyBorder="1" applyAlignment="1">
      <alignment horizontal="right"/>
    </xf>
    <xf numFmtId="0" fontId="11" fillId="4" borderId="19" xfId="0" applyFont="1" applyFill="1" applyBorder="1" applyAlignment="1">
      <alignment horizontal="right"/>
    </xf>
    <xf numFmtId="0" fontId="26" fillId="0" borderId="0" xfId="0" applyFont="1"/>
    <xf numFmtId="0" fontId="18" fillId="4" borderId="5" xfId="0" applyFont="1" applyFill="1" applyBorder="1" applyAlignment="1">
      <alignment horizontal="center"/>
    </xf>
    <xf numFmtId="0" fontId="18" fillId="4" borderId="23" xfId="0" applyFont="1" applyFill="1" applyBorder="1"/>
    <xf numFmtId="0" fontId="18" fillId="4" borderId="25" xfId="0" applyFont="1" applyFill="1" applyBorder="1"/>
    <xf numFmtId="0" fontId="18" fillId="4" borderId="24" xfId="0" applyFont="1" applyFill="1" applyBorder="1"/>
    <xf numFmtId="0" fontId="15" fillId="0" borderId="0" xfId="0" applyFont="1" applyBorder="1"/>
    <xf numFmtId="0" fontId="16" fillId="0" borderId="0" xfId="0" applyFont="1"/>
    <xf numFmtId="3" fontId="25" fillId="0" borderId="0" xfId="0" applyNumberFormat="1" applyFont="1"/>
    <xf numFmtId="0" fontId="18" fillId="4" borderId="1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left" vertical="center" wrapText="1"/>
    </xf>
    <xf numFmtId="3" fontId="14" fillId="0" borderId="0" xfId="0" applyNumberFormat="1" applyFont="1"/>
    <xf numFmtId="3" fontId="22" fillId="0" borderId="0" xfId="0" applyNumberFormat="1" applyFont="1"/>
    <xf numFmtId="3" fontId="16" fillId="4" borderId="12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left" vertical="center" wrapText="1"/>
    </xf>
    <xf numFmtId="0" fontId="0" fillId="0" borderId="0" xfId="0" applyFont="1" applyBorder="1"/>
    <xf numFmtId="0" fontId="18" fillId="4" borderId="26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3" fillId="0" borderId="0" xfId="0" applyFont="1"/>
    <xf numFmtId="0" fontId="18" fillId="4" borderId="2" xfId="0" applyFont="1" applyFill="1" applyBorder="1" applyAlignment="1">
      <alignment vertical="center" wrapText="1"/>
    </xf>
    <xf numFmtId="3" fontId="2" fillId="0" borderId="3" xfId="0" applyNumberFormat="1" applyFont="1" applyBorder="1" applyAlignment="1">
      <alignment horizontal="right"/>
    </xf>
    <xf numFmtId="3" fontId="28" fillId="4" borderId="19" xfId="0" applyNumberFormat="1" applyFont="1" applyFill="1" applyBorder="1" applyAlignment="1">
      <alignment horizontal="right"/>
    </xf>
    <xf numFmtId="0" fontId="28" fillId="4" borderId="19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8" fillId="4" borderId="19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/>
    </xf>
    <xf numFmtId="0" fontId="18" fillId="4" borderId="28" xfId="0" applyFont="1" applyFill="1" applyBorder="1" applyAlignment="1">
      <alignment horizontal="right"/>
    </xf>
    <xf numFmtId="0" fontId="18" fillId="4" borderId="29" xfId="0" applyFont="1" applyFill="1" applyBorder="1" applyAlignment="1">
      <alignment horizontal="right"/>
    </xf>
    <xf numFmtId="0" fontId="18" fillId="0" borderId="17" xfId="0" applyFont="1" applyFill="1" applyBorder="1"/>
    <xf numFmtId="0" fontId="18" fillId="4" borderId="2" xfId="0" applyFont="1" applyFill="1" applyBorder="1" applyAlignment="1">
      <alignment horizontal="center" vertical="center" wrapText="1"/>
    </xf>
    <xf numFmtId="3" fontId="17" fillId="0" borderId="0" xfId="2" applyNumberFormat="1" applyFont="1" applyFill="1" applyBorder="1"/>
    <xf numFmtId="0" fontId="16" fillId="0" borderId="8" xfId="0" applyFont="1" applyBorder="1" applyAlignment="1">
      <alignment horizontal="right"/>
    </xf>
    <xf numFmtId="0" fontId="0" fillId="5" borderId="0" xfId="0" applyFill="1"/>
    <xf numFmtId="3" fontId="15" fillId="0" borderId="0" xfId="0" applyNumberFormat="1" applyFont="1" applyBorder="1"/>
    <xf numFmtId="0" fontId="18" fillId="4" borderId="1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16" fillId="0" borderId="13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0" fillId="0" borderId="27" xfId="0" applyBorder="1" applyAlignment="1"/>
    <xf numFmtId="0" fontId="0" fillId="0" borderId="26" xfId="0" applyBorder="1" applyAlignment="1"/>
    <xf numFmtId="0" fontId="18" fillId="4" borderId="14" xfId="0" applyFont="1" applyFill="1" applyBorder="1" applyAlignment="1">
      <alignment horizontal="center" wrapText="1"/>
    </xf>
    <xf numFmtId="0" fontId="29" fillId="0" borderId="7" xfId="0" applyFont="1" applyBorder="1" applyAlignment="1">
      <alignment horizontal="center"/>
    </xf>
    <xf numFmtId="0" fontId="18" fillId="4" borderId="19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8" fillId="4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4" borderId="5" xfId="0" applyFont="1" applyFill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18" fillId="4" borderId="27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CortasMadera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C19" sqref="C19"/>
    </sheetView>
  </sheetViews>
  <sheetFormatPr baseColWidth="10" defaultRowHeight="15" x14ac:dyDescent="0.25"/>
  <cols>
    <col min="1" max="1" width="7.5703125" customWidth="1"/>
    <col min="2" max="2" width="84.140625" customWidth="1"/>
    <col min="3" max="3" width="22" bestFit="1" customWidth="1"/>
    <col min="4" max="4" width="12.7109375" customWidth="1"/>
  </cols>
  <sheetData>
    <row r="1" spans="1:5" ht="55.15" customHeight="1" x14ac:dyDescent="0.25">
      <c r="A1" s="151" t="s">
        <v>219</v>
      </c>
      <c r="B1" s="152"/>
      <c r="C1" s="152"/>
      <c r="D1" s="152"/>
    </row>
    <row r="2" spans="1:5" ht="15.75" thickBot="1" x14ac:dyDescent="0.3">
      <c r="A2" s="15"/>
      <c r="B2" s="16" t="s">
        <v>134</v>
      </c>
      <c r="C2" s="17"/>
      <c r="D2" s="18"/>
    </row>
    <row r="3" spans="1:5" ht="15.75" thickBot="1" x14ac:dyDescent="0.3">
      <c r="A3" s="19" t="s">
        <v>135</v>
      </c>
      <c r="B3" s="20" t="s">
        <v>136</v>
      </c>
      <c r="C3" s="81" t="s">
        <v>151</v>
      </c>
      <c r="D3" s="21" t="s">
        <v>152</v>
      </c>
    </row>
    <row r="4" spans="1:5" x14ac:dyDescent="0.25">
      <c r="A4" s="22">
        <v>1</v>
      </c>
      <c r="B4" s="23" t="s">
        <v>153</v>
      </c>
      <c r="C4" s="133" t="s">
        <v>213</v>
      </c>
      <c r="D4" s="133" t="s">
        <v>154</v>
      </c>
      <c r="E4" s="128"/>
    </row>
    <row r="5" spans="1:5" x14ac:dyDescent="0.25">
      <c r="A5" s="22">
        <v>2</v>
      </c>
      <c r="B5" s="23" t="s">
        <v>148</v>
      </c>
      <c r="C5" s="133" t="s">
        <v>216</v>
      </c>
      <c r="D5" s="153" t="s">
        <v>155</v>
      </c>
    </row>
    <row r="6" spans="1:5" x14ac:dyDescent="0.25">
      <c r="A6" s="22">
        <v>3</v>
      </c>
      <c r="B6" s="24" t="s">
        <v>149</v>
      </c>
      <c r="C6" s="150" t="s">
        <v>211</v>
      </c>
      <c r="D6" s="154"/>
    </row>
    <row r="7" spans="1:5" x14ac:dyDescent="0.25">
      <c r="A7" s="25">
        <v>4</v>
      </c>
      <c r="B7" s="24" t="s">
        <v>170</v>
      </c>
      <c r="C7" s="149" t="s">
        <v>217</v>
      </c>
      <c r="D7" s="154"/>
    </row>
    <row r="8" spans="1:5" ht="15.75" thickBot="1" x14ac:dyDescent="0.3">
      <c r="A8" s="26">
        <v>5</v>
      </c>
      <c r="B8" s="27" t="s">
        <v>147</v>
      </c>
      <c r="C8" s="143" t="s">
        <v>217</v>
      </c>
      <c r="D8" s="155"/>
    </row>
    <row r="9" spans="1:5" ht="15.75" thickTop="1" x14ac:dyDescent="0.25"/>
    <row r="10" spans="1:5" s="91" customFormat="1" x14ac:dyDescent="0.25">
      <c r="A10" s="24" t="s">
        <v>209</v>
      </c>
      <c r="B10" s="24"/>
    </row>
    <row r="12" spans="1:5" x14ac:dyDescent="0.25">
      <c r="B12" s="12"/>
    </row>
    <row r="14" spans="1:5" x14ac:dyDescent="0.25">
      <c r="B14" s="11"/>
    </row>
    <row r="15" spans="1:5" x14ac:dyDescent="0.25">
      <c r="B15" s="11"/>
    </row>
  </sheetData>
  <mergeCells count="2">
    <mergeCell ref="A1:D1"/>
    <mergeCell ref="D5:D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&amp;R&amp;9
</oddHeader>
    <oddFooter>&amp;L&amp;Z&amp;F&amp;F&amp;A&amp;R&amp;D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topLeftCell="A135" zoomScale="81" zoomScaleNormal="81" workbookViewId="0">
      <selection activeCell="D175" sqref="D175"/>
    </sheetView>
  </sheetViews>
  <sheetFormatPr baseColWidth="10" defaultRowHeight="15" x14ac:dyDescent="0.25"/>
  <cols>
    <col min="1" max="1" width="6" customWidth="1"/>
    <col min="2" max="2" width="12.85546875" bestFit="1" customWidth="1"/>
    <col min="4" max="4" width="14.85546875" customWidth="1"/>
    <col min="6" max="6" width="15.42578125" customWidth="1"/>
    <col min="7" max="7" width="13.7109375" customWidth="1"/>
    <col min="9" max="9" width="7.5703125" customWidth="1"/>
    <col min="12" max="12" width="13.5703125" customWidth="1"/>
    <col min="17" max="17" width="8" customWidth="1"/>
    <col min="18" max="18" width="12.42578125" customWidth="1"/>
  </cols>
  <sheetData>
    <row r="1" spans="1:18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5.75" x14ac:dyDescent="0.25">
      <c r="A2" s="70" t="s">
        <v>160</v>
      </c>
      <c r="B2" s="70"/>
      <c r="C2" s="70"/>
      <c r="D2" s="70"/>
      <c r="E2" s="70"/>
      <c r="F2" s="70"/>
      <c r="G2" s="70"/>
      <c r="H2" s="70"/>
      <c r="I2" s="70"/>
      <c r="J2" s="70"/>
      <c r="K2" s="14"/>
      <c r="L2" s="14"/>
      <c r="M2" s="14"/>
      <c r="N2" s="14"/>
      <c r="O2" s="14"/>
      <c r="P2" s="14"/>
      <c r="Q2" s="14"/>
      <c r="R2" s="14"/>
    </row>
    <row r="3" spans="1:18" ht="15.75" x14ac:dyDescent="0.25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14"/>
      <c r="L3" s="14"/>
      <c r="M3" s="14"/>
      <c r="N3" s="14"/>
      <c r="O3" s="14"/>
      <c r="P3" s="14"/>
      <c r="Q3" s="14"/>
      <c r="R3" s="14"/>
    </row>
    <row r="4" spans="1:18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1"/>
      <c r="L4" s="1"/>
      <c r="M4" s="1"/>
      <c r="N4" s="1"/>
      <c r="O4" s="1"/>
      <c r="P4" s="1"/>
      <c r="Q4" s="1"/>
      <c r="R4" s="1"/>
    </row>
    <row r="5" spans="1:18" ht="14.45" customHeight="1" x14ac:dyDescent="0.25">
      <c r="A5" s="168"/>
      <c r="B5" s="167"/>
      <c r="C5" s="157" t="s">
        <v>137</v>
      </c>
      <c r="D5" s="157"/>
      <c r="E5" s="157"/>
      <c r="F5" s="157"/>
      <c r="G5" s="157"/>
      <c r="H5" s="157"/>
      <c r="I5" s="157"/>
      <c r="J5" s="158" t="s">
        <v>138</v>
      </c>
      <c r="K5" s="159"/>
      <c r="L5" s="159"/>
      <c r="M5" s="159"/>
      <c r="N5" s="159"/>
      <c r="O5" s="159"/>
      <c r="P5" s="159"/>
      <c r="Q5" s="165" t="s">
        <v>4</v>
      </c>
      <c r="R5" s="162" t="s">
        <v>145</v>
      </c>
    </row>
    <row r="6" spans="1:18" ht="78" thickBot="1" x14ac:dyDescent="0.3">
      <c r="A6" s="30" t="s">
        <v>32</v>
      </c>
      <c r="B6" s="30" t="s">
        <v>18</v>
      </c>
      <c r="C6" s="82" t="s">
        <v>139</v>
      </c>
      <c r="D6" s="82" t="s">
        <v>140</v>
      </c>
      <c r="E6" s="82" t="s">
        <v>182</v>
      </c>
      <c r="F6" s="83" t="s">
        <v>141</v>
      </c>
      <c r="G6" s="82" t="s">
        <v>177</v>
      </c>
      <c r="H6" s="82" t="s">
        <v>3</v>
      </c>
      <c r="I6" s="84" t="s">
        <v>4</v>
      </c>
      <c r="J6" s="82" t="s">
        <v>5</v>
      </c>
      <c r="K6" s="82" t="s">
        <v>142</v>
      </c>
      <c r="L6" s="82" t="s">
        <v>143</v>
      </c>
      <c r="M6" s="83" t="s">
        <v>144</v>
      </c>
      <c r="N6" s="82" t="s">
        <v>7</v>
      </c>
      <c r="O6" s="85" t="s">
        <v>8</v>
      </c>
      <c r="P6" s="84" t="s">
        <v>3</v>
      </c>
      <c r="Q6" s="84" t="s">
        <v>4</v>
      </c>
      <c r="R6" s="166"/>
    </row>
    <row r="7" spans="1:18" ht="15.75" thickTop="1" x14ac:dyDescent="0.25">
      <c r="A7" s="53">
        <v>2017</v>
      </c>
      <c r="B7" s="53" t="s">
        <v>19</v>
      </c>
      <c r="C7" s="54">
        <v>19</v>
      </c>
      <c r="D7" s="54">
        <v>0</v>
      </c>
      <c r="E7" s="54">
        <v>3</v>
      </c>
      <c r="F7" s="54">
        <v>110</v>
      </c>
      <c r="G7" s="54">
        <v>17</v>
      </c>
      <c r="H7" s="54">
        <v>5</v>
      </c>
      <c r="I7" s="55">
        <f>SUM(C7:H7)</f>
        <v>154</v>
      </c>
      <c r="J7" s="54">
        <v>1</v>
      </c>
      <c r="K7" s="56">
        <v>2</v>
      </c>
      <c r="L7" s="54">
        <v>88</v>
      </c>
      <c r="M7" s="54">
        <v>0</v>
      </c>
      <c r="N7" s="54">
        <v>3</v>
      </c>
      <c r="O7" s="54">
        <v>0</v>
      </c>
      <c r="P7" s="54">
        <v>0</v>
      </c>
      <c r="Q7" s="31">
        <f>SUM(J7:P7)</f>
        <v>94</v>
      </c>
      <c r="R7" s="31">
        <f>I7-Q7</f>
        <v>60</v>
      </c>
    </row>
    <row r="8" spans="1:18" x14ac:dyDescent="0.25">
      <c r="A8" s="57">
        <v>2017</v>
      </c>
      <c r="B8" s="57" t="s">
        <v>20</v>
      </c>
      <c r="C8" s="51">
        <v>20</v>
      </c>
      <c r="D8" s="51">
        <v>3</v>
      </c>
      <c r="E8" s="51">
        <v>1</v>
      </c>
      <c r="F8" s="51">
        <v>107</v>
      </c>
      <c r="G8" s="51">
        <v>12</v>
      </c>
      <c r="H8" s="51">
        <v>5</v>
      </c>
      <c r="I8" s="31">
        <f t="shared" ref="I8:I18" si="0">SUM(C8:H8)</f>
        <v>148</v>
      </c>
      <c r="J8" s="51">
        <v>1</v>
      </c>
      <c r="K8" s="58">
        <v>4</v>
      </c>
      <c r="L8" s="51">
        <v>105</v>
      </c>
      <c r="M8" s="51">
        <v>0</v>
      </c>
      <c r="N8" s="51">
        <v>6</v>
      </c>
      <c r="O8" s="51">
        <v>2</v>
      </c>
      <c r="P8" s="51">
        <v>0</v>
      </c>
      <c r="Q8" s="31">
        <f t="shared" ref="Q8:Q18" si="1">SUM(J8:P8)</f>
        <v>118</v>
      </c>
      <c r="R8" s="31">
        <f t="shared" ref="R8:R19" si="2">I8-Q8</f>
        <v>30</v>
      </c>
    </row>
    <row r="9" spans="1:18" x14ac:dyDescent="0.25">
      <c r="A9" s="57">
        <v>2017</v>
      </c>
      <c r="B9" s="57" t="s">
        <v>21</v>
      </c>
      <c r="C9" s="51">
        <v>35</v>
      </c>
      <c r="D9" s="51">
        <v>1</v>
      </c>
      <c r="E9" s="51">
        <v>3</v>
      </c>
      <c r="F9" s="51">
        <v>119</v>
      </c>
      <c r="G9" s="51">
        <v>24</v>
      </c>
      <c r="H9" s="51">
        <v>9</v>
      </c>
      <c r="I9" s="31">
        <f t="shared" si="0"/>
        <v>191</v>
      </c>
      <c r="J9" s="51">
        <v>4</v>
      </c>
      <c r="K9" s="58">
        <v>3</v>
      </c>
      <c r="L9" s="51">
        <v>142</v>
      </c>
      <c r="M9" s="51">
        <v>0</v>
      </c>
      <c r="N9" s="51">
        <v>3</v>
      </c>
      <c r="O9" s="51">
        <v>1</v>
      </c>
      <c r="P9" s="51">
        <v>1</v>
      </c>
      <c r="Q9" s="31">
        <f t="shared" si="1"/>
        <v>154</v>
      </c>
      <c r="R9" s="31">
        <f t="shared" si="2"/>
        <v>37</v>
      </c>
    </row>
    <row r="10" spans="1:18" x14ac:dyDescent="0.25">
      <c r="A10" s="57">
        <v>2017</v>
      </c>
      <c r="B10" s="57" t="s">
        <v>22</v>
      </c>
      <c r="C10" s="51">
        <v>31</v>
      </c>
      <c r="D10" s="51">
        <v>4</v>
      </c>
      <c r="E10" s="51">
        <v>5</v>
      </c>
      <c r="F10" s="51">
        <v>82</v>
      </c>
      <c r="G10" s="51">
        <v>13</v>
      </c>
      <c r="H10" s="51">
        <v>5</v>
      </c>
      <c r="I10" s="31">
        <f t="shared" si="0"/>
        <v>140</v>
      </c>
      <c r="J10" s="51">
        <v>5</v>
      </c>
      <c r="K10" s="58">
        <v>2</v>
      </c>
      <c r="L10" s="51">
        <v>124</v>
      </c>
      <c r="M10" s="51">
        <v>0</v>
      </c>
      <c r="N10" s="51">
        <v>0</v>
      </c>
      <c r="O10" s="51">
        <v>1</v>
      </c>
      <c r="P10" s="51">
        <v>0</v>
      </c>
      <c r="Q10" s="31">
        <f t="shared" si="1"/>
        <v>132</v>
      </c>
      <c r="R10" s="31">
        <f t="shared" si="2"/>
        <v>8</v>
      </c>
    </row>
    <row r="11" spans="1:18" x14ac:dyDescent="0.25">
      <c r="A11" s="57">
        <v>2017</v>
      </c>
      <c r="B11" s="57" t="s">
        <v>23</v>
      </c>
      <c r="C11" s="51">
        <v>37</v>
      </c>
      <c r="D11" s="58">
        <v>3</v>
      </c>
      <c r="E11" s="58">
        <v>2</v>
      </c>
      <c r="F11" s="58">
        <v>117</v>
      </c>
      <c r="G11" s="58">
        <v>17</v>
      </c>
      <c r="H11" s="58">
        <v>19</v>
      </c>
      <c r="I11" s="31">
        <f t="shared" si="0"/>
        <v>195</v>
      </c>
      <c r="J11" s="51">
        <v>1</v>
      </c>
      <c r="K11" s="58">
        <v>3</v>
      </c>
      <c r="L11" s="51">
        <v>127</v>
      </c>
      <c r="M11" s="58">
        <v>0</v>
      </c>
      <c r="N11" s="58">
        <v>2</v>
      </c>
      <c r="O11" s="58">
        <v>2</v>
      </c>
      <c r="P11" s="51">
        <v>0</v>
      </c>
      <c r="Q11" s="31">
        <f t="shared" si="1"/>
        <v>135</v>
      </c>
      <c r="R11" s="31">
        <f t="shared" si="2"/>
        <v>60</v>
      </c>
    </row>
    <row r="12" spans="1:18" x14ac:dyDescent="0.25">
      <c r="A12" s="57">
        <v>2017</v>
      </c>
      <c r="B12" s="57" t="s">
        <v>24</v>
      </c>
      <c r="C12" s="51">
        <v>57</v>
      </c>
      <c r="D12" s="58">
        <v>2</v>
      </c>
      <c r="E12" s="58">
        <v>4</v>
      </c>
      <c r="F12" s="58">
        <v>87</v>
      </c>
      <c r="G12" s="58">
        <v>12</v>
      </c>
      <c r="H12" s="58">
        <v>16</v>
      </c>
      <c r="I12" s="31">
        <f t="shared" si="0"/>
        <v>178</v>
      </c>
      <c r="J12" s="58">
        <v>0</v>
      </c>
      <c r="K12" s="58">
        <v>5</v>
      </c>
      <c r="L12" s="58">
        <v>107</v>
      </c>
      <c r="M12" s="58">
        <v>1</v>
      </c>
      <c r="N12" s="58">
        <v>2</v>
      </c>
      <c r="O12" s="58">
        <v>4</v>
      </c>
      <c r="P12" s="58">
        <v>0</v>
      </c>
      <c r="Q12" s="31">
        <f t="shared" si="1"/>
        <v>119</v>
      </c>
      <c r="R12" s="31">
        <f t="shared" si="2"/>
        <v>59</v>
      </c>
    </row>
    <row r="13" spans="1:18" x14ac:dyDescent="0.25">
      <c r="A13" s="57">
        <v>2017</v>
      </c>
      <c r="B13" s="57" t="s">
        <v>25</v>
      </c>
      <c r="C13" s="51">
        <v>90</v>
      </c>
      <c r="D13" s="58">
        <v>1</v>
      </c>
      <c r="E13" s="58">
        <v>3</v>
      </c>
      <c r="F13" s="58">
        <v>87</v>
      </c>
      <c r="G13" s="58">
        <v>3</v>
      </c>
      <c r="H13" s="58">
        <v>9</v>
      </c>
      <c r="I13" s="31">
        <f t="shared" si="0"/>
        <v>193</v>
      </c>
      <c r="J13" s="58">
        <v>2</v>
      </c>
      <c r="K13" s="58">
        <v>4</v>
      </c>
      <c r="L13" s="58">
        <v>97</v>
      </c>
      <c r="M13" s="58">
        <v>0</v>
      </c>
      <c r="N13" s="58">
        <v>3</v>
      </c>
      <c r="O13" s="58">
        <v>1</v>
      </c>
      <c r="P13" s="58">
        <v>0</v>
      </c>
      <c r="Q13" s="31">
        <f t="shared" si="1"/>
        <v>107</v>
      </c>
      <c r="R13" s="31">
        <f t="shared" si="2"/>
        <v>86</v>
      </c>
    </row>
    <row r="14" spans="1:18" x14ac:dyDescent="0.25">
      <c r="A14" s="57">
        <v>2017</v>
      </c>
      <c r="B14" s="57" t="s">
        <v>26</v>
      </c>
      <c r="C14" s="51">
        <v>37</v>
      </c>
      <c r="D14" s="58">
        <v>6</v>
      </c>
      <c r="E14" s="58">
        <v>2</v>
      </c>
      <c r="F14" s="58">
        <v>57</v>
      </c>
      <c r="G14" s="58">
        <v>2</v>
      </c>
      <c r="H14" s="58">
        <v>12</v>
      </c>
      <c r="I14" s="31">
        <f t="shared" si="0"/>
        <v>116</v>
      </c>
      <c r="J14" s="58">
        <v>1</v>
      </c>
      <c r="K14" s="58">
        <v>2</v>
      </c>
      <c r="L14" s="58">
        <v>83</v>
      </c>
      <c r="M14" s="58">
        <v>0</v>
      </c>
      <c r="N14" s="58">
        <v>0</v>
      </c>
      <c r="O14" s="58">
        <v>2</v>
      </c>
      <c r="P14" s="58">
        <v>0</v>
      </c>
      <c r="Q14" s="31">
        <f t="shared" si="1"/>
        <v>88</v>
      </c>
      <c r="R14" s="31">
        <f t="shared" si="2"/>
        <v>28</v>
      </c>
    </row>
    <row r="15" spans="1:18" ht="17.45" customHeight="1" x14ac:dyDescent="0.25">
      <c r="A15" s="57">
        <v>2017</v>
      </c>
      <c r="B15" s="57" t="s">
        <v>27</v>
      </c>
      <c r="C15" s="51">
        <v>76</v>
      </c>
      <c r="D15" s="58">
        <v>1</v>
      </c>
      <c r="E15" s="58">
        <v>0</v>
      </c>
      <c r="F15" s="58">
        <v>47</v>
      </c>
      <c r="G15" s="58">
        <v>3</v>
      </c>
      <c r="H15" s="58">
        <v>2</v>
      </c>
      <c r="I15" s="31">
        <f t="shared" si="0"/>
        <v>129</v>
      </c>
      <c r="J15" s="58">
        <v>0</v>
      </c>
      <c r="K15" s="58">
        <v>2</v>
      </c>
      <c r="L15" s="58">
        <v>58</v>
      </c>
      <c r="M15" s="58">
        <v>0</v>
      </c>
      <c r="N15" s="58">
        <v>1</v>
      </c>
      <c r="O15" s="58">
        <v>1</v>
      </c>
      <c r="P15" s="58">
        <v>0</v>
      </c>
      <c r="Q15" s="31">
        <f t="shared" si="1"/>
        <v>62</v>
      </c>
      <c r="R15" s="31">
        <f t="shared" si="2"/>
        <v>67</v>
      </c>
    </row>
    <row r="16" spans="1:18" ht="18" customHeight="1" x14ac:dyDescent="0.25">
      <c r="A16" s="57">
        <v>2017</v>
      </c>
      <c r="B16" s="57" t="s">
        <v>28</v>
      </c>
      <c r="C16" s="51">
        <v>114</v>
      </c>
      <c r="D16" s="58">
        <v>4</v>
      </c>
      <c r="E16" s="58">
        <v>0</v>
      </c>
      <c r="F16" s="58">
        <v>44</v>
      </c>
      <c r="G16" s="58">
        <v>2</v>
      </c>
      <c r="H16" s="58">
        <v>8</v>
      </c>
      <c r="I16" s="31">
        <f t="shared" si="0"/>
        <v>172</v>
      </c>
      <c r="J16" s="58">
        <v>0</v>
      </c>
      <c r="K16" s="58">
        <v>1</v>
      </c>
      <c r="L16" s="58">
        <v>54</v>
      </c>
      <c r="M16" s="58">
        <v>0</v>
      </c>
      <c r="N16" s="58">
        <v>1</v>
      </c>
      <c r="O16" s="58">
        <v>2</v>
      </c>
      <c r="P16" s="58">
        <v>0</v>
      </c>
      <c r="Q16" s="31">
        <f t="shared" si="1"/>
        <v>58</v>
      </c>
      <c r="R16" s="31">
        <f t="shared" si="2"/>
        <v>114</v>
      </c>
    </row>
    <row r="17" spans="1:18" ht="12.75" customHeight="1" x14ac:dyDescent="0.25">
      <c r="A17" s="57">
        <v>2017</v>
      </c>
      <c r="B17" s="57" t="s">
        <v>29</v>
      </c>
      <c r="C17" s="51">
        <v>123</v>
      </c>
      <c r="D17" s="58">
        <v>0</v>
      </c>
      <c r="E17" s="58">
        <v>1</v>
      </c>
      <c r="F17" s="58">
        <v>64</v>
      </c>
      <c r="G17" s="58">
        <v>2</v>
      </c>
      <c r="H17" s="58">
        <v>5</v>
      </c>
      <c r="I17" s="31">
        <f t="shared" si="0"/>
        <v>195</v>
      </c>
      <c r="J17" s="58">
        <v>0</v>
      </c>
      <c r="K17" s="58">
        <v>6</v>
      </c>
      <c r="L17" s="58">
        <v>83</v>
      </c>
      <c r="M17" s="58">
        <v>0</v>
      </c>
      <c r="N17" s="58">
        <v>3</v>
      </c>
      <c r="O17" s="58">
        <v>6</v>
      </c>
      <c r="P17" s="58">
        <v>0</v>
      </c>
      <c r="Q17" s="31">
        <f t="shared" si="1"/>
        <v>98</v>
      </c>
      <c r="R17" s="31">
        <f t="shared" si="2"/>
        <v>97</v>
      </c>
    </row>
    <row r="18" spans="1:18" ht="19.5" customHeight="1" thickBot="1" x14ac:dyDescent="0.3">
      <c r="A18" s="57">
        <v>2017</v>
      </c>
      <c r="B18" s="57" t="s">
        <v>30</v>
      </c>
      <c r="C18" s="51">
        <v>43</v>
      </c>
      <c r="D18" s="51">
        <v>1</v>
      </c>
      <c r="E18" s="51">
        <v>1</v>
      </c>
      <c r="F18" s="51">
        <v>70</v>
      </c>
      <c r="G18" s="51">
        <v>2</v>
      </c>
      <c r="H18" s="51">
        <v>2</v>
      </c>
      <c r="I18" s="31">
        <f t="shared" si="0"/>
        <v>119</v>
      </c>
      <c r="J18" s="58">
        <v>3</v>
      </c>
      <c r="K18" s="58">
        <v>4</v>
      </c>
      <c r="L18" s="58">
        <v>86</v>
      </c>
      <c r="M18" s="58">
        <v>0</v>
      </c>
      <c r="N18" s="58">
        <v>2</v>
      </c>
      <c r="O18" s="58">
        <v>0</v>
      </c>
      <c r="P18" s="58">
        <v>0</v>
      </c>
      <c r="Q18" s="31">
        <f t="shared" si="1"/>
        <v>95</v>
      </c>
      <c r="R18" s="31">
        <f t="shared" si="2"/>
        <v>24</v>
      </c>
    </row>
    <row r="19" spans="1:18" s="105" customFormat="1" ht="19.5" customHeight="1" thickTop="1" thickBot="1" x14ac:dyDescent="0.3">
      <c r="A19" s="164" t="s">
        <v>4</v>
      </c>
      <c r="B19" s="164"/>
      <c r="C19" s="72">
        <f t="shared" ref="C19:H19" si="3">SUM(C7:C18)</f>
        <v>682</v>
      </c>
      <c r="D19" s="72">
        <f t="shared" si="3"/>
        <v>26</v>
      </c>
      <c r="E19" s="73">
        <f t="shared" si="3"/>
        <v>25</v>
      </c>
      <c r="F19" s="72">
        <f t="shared" si="3"/>
        <v>991</v>
      </c>
      <c r="G19" s="72">
        <f t="shared" si="3"/>
        <v>109</v>
      </c>
      <c r="H19" s="73">
        <f t="shared" si="3"/>
        <v>97</v>
      </c>
      <c r="I19" s="73">
        <f t="shared" ref="I19:Q19" si="4">SUM(I7:I18)</f>
        <v>1930</v>
      </c>
      <c r="J19" s="72">
        <f t="shared" si="4"/>
        <v>18</v>
      </c>
      <c r="K19" s="73">
        <f t="shared" si="4"/>
        <v>38</v>
      </c>
      <c r="L19" s="73">
        <f t="shared" si="4"/>
        <v>1154</v>
      </c>
      <c r="M19" s="73">
        <f t="shared" si="4"/>
        <v>1</v>
      </c>
      <c r="N19" s="73">
        <f t="shared" si="4"/>
        <v>26</v>
      </c>
      <c r="O19" s="73">
        <f t="shared" si="4"/>
        <v>22</v>
      </c>
      <c r="P19" s="73">
        <f t="shared" si="4"/>
        <v>1</v>
      </c>
      <c r="Q19" s="73">
        <f t="shared" si="4"/>
        <v>1260</v>
      </c>
      <c r="R19" s="73">
        <f t="shared" si="2"/>
        <v>670</v>
      </c>
    </row>
    <row r="20" spans="1:18" s="28" customFormat="1" ht="14.25" thickTop="1" x14ac:dyDescent="0.25">
      <c r="A20" s="36" t="s">
        <v>150</v>
      </c>
    </row>
    <row r="21" spans="1:18" x14ac:dyDescent="0.25">
      <c r="A21" s="28"/>
      <c r="B21" s="28"/>
      <c r="C21" s="2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x14ac:dyDescent="0.25">
      <c r="A23" s="70" t="s">
        <v>160</v>
      </c>
      <c r="B23" s="70"/>
      <c r="C23" s="70"/>
      <c r="D23" s="70"/>
      <c r="E23" s="70"/>
      <c r="F23" s="70"/>
      <c r="G23" s="70"/>
      <c r="H23" s="70"/>
      <c r="I23" s="70"/>
      <c r="J23" s="70"/>
      <c r="K23" s="14"/>
      <c r="L23" s="14"/>
      <c r="M23" s="14"/>
      <c r="N23" s="14"/>
      <c r="O23" s="14"/>
      <c r="P23" s="14"/>
      <c r="Q23" s="14"/>
      <c r="R23" s="14"/>
    </row>
    <row r="24" spans="1:18" ht="15.75" x14ac:dyDescent="0.25">
      <c r="A24" s="70" t="s">
        <v>146</v>
      </c>
      <c r="B24" s="70"/>
      <c r="C24" s="70"/>
      <c r="D24" s="70"/>
      <c r="E24" s="70"/>
      <c r="F24" s="70"/>
      <c r="G24" s="70"/>
      <c r="H24" s="70"/>
      <c r="I24" s="70"/>
      <c r="J24" s="70"/>
      <c r="K24" s="14"/>
      <c r="L24" s="14"/>
      <c r="M24" s="14"/>
      <c r="N24" s="14"/>
      <c r="O24" s="14"/>
      <c r="P24" s="14"/>
      <c r="Q24" s="14"/>
      <c r="R24" s="14"/>
    </row>
    <row r="25" spans="1:18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67"/>
      <c r="B26" s="167"/>
      <c r="C26" s="157" t="s">
        <v>137</v>
      </c>
      <c r="D26" s="157"/>
      <c r="E26" s="157"/>
      <c r="F26" s="157"/>
      <c r="G26" s="157"/>
      <c r="H26" s="157"/>
      <c r="I26" s="157"/>
      <c r="J26" s="158" t="s">
        <v>138</v>
      </c>
      <c r="K26" s="159"/>
      <c r="L26" s="159"/>
      <c r="M26" s="159"/>
      <c r="N26" s="159"/>
      <c r="O26" s="159"/>
      <c r="P26" s="159"/>
      <c r="Q26" s="165"/>
      <c r="R26" s="162" t="s">
        <v>145</v>
      </c>
    </row>
    <row r="27" spans="1:18" ht="78" thickBot="1" x14ac:dyDescent="0.3">
      <c r="A27" s="30" t="s">
        <v>32</v>
      </c>
      <c r="B27" s="30" t="s">
        <v>18</v>
      </c>
      <c r="C27" s="82" t="s">
        <v>139</v>
      </c>
      <c r="D27" s="82" t="s">
        <v>140</v>
      </c>
      <c r="E27" s="82" t="s">
        <v>182</v>
      </c>
      <c r="F27" s="83" t="s">
        <v>141</v>
      </c>
      <c r="G27" s="82" t="s">
        <v>181</v>
      </c>
      <c r="H27" s="82" t="s">
        <v>3</v>
      </c>
      <c r="I27" s="84" t="s">
        <v>4</v>
      </c>
      <c r="J27" s="82" t="s">
        <v>5</v>
      </c>
      <c r="K27" s="82" t="s">
        <v>142</v>
      </c>
      <c r="L27" s="82" t="s">
        <v>143</v>
      </c>
      <c r="M27" s="83" t="s">
        <v>144</v>
      </c>
      <c r="N27" s="82" t="s">
        <v>7</v>
      </c>
      <c r="O27" s="85" t="s">
        <v>8</v>
      </c>
      <c r="P27" s="84" t="s">
        <v>3</v>
      </c>
      <c r="Q27" s="84" t="s">
        <v>4</v>
      </c>
      <c r="R27" s="166"/>
    </row>
    <row r="28" spans="1:18" ht="15.75" thickTop="1" x14ac:dyDescent="0.25">
      <c r="A28" s="53">
        <v>2018</v>
      </c>
      <c r="B28" s="53" t="s">
        <v>19</v>
      </c>
      <c r="C28" s="54">
        <v>27</v>
      </c>
      <c r="D28" s="54">
        <v>4</v>
      </c>
      <c r="E28" s="54">
        <v>1</v>
      </c>
      <c r="F28" s="54">
        <v>123</v>
      </c>
      <c r="G28" s="54">
        <v>0</v>
      </c>
      <c r="H28" s="54">
        <v>4</v>
      </c>
      <c r="I28" s="55">
        <f>SUM(C28:H28)</f>
        <v>159</v>
      </c>
      <c r="J28" s="54">
        <v>2</v>
      </c>
      <c r="K28" s="56">
        <v>4</v>
      </c>
      <c r="L28" s="54">
        <v>148</v>
      </c>
      <c r="M28" s="54">
        <v>0</v>
      </c>
      <c r="N28" s="54">
        <v>2</v>
      </c>
      <c r="O28" s="54">
        <v>3</v>
      </c>
      <c r="P28" s="54">
        <v>0</v>
      </c>
      <c r="Q28" s="54">
        <f>SUM(J28:P28)</f>
        <v>159</v>
      </c>
      <c r="R28" s="31">
        <f>I28-Q28</f>
        <v>0</v>
      </c>
    </row>
    <row r="29" spans="1:18" x14ac:dyDescent="0.25">
      <c r="A29" s="57">
        <v>2018</v>
      </c>
      <c r="B29" s="57" t="s">
        <v>20</v>
      </c>
      <c r="C29" s="51">
        <v>16</v>
      </c>
      <c r="D29" s="51">
        <v>0</v>
      </c>
      <c r="E29" s="51">
        <v>0</v>
      </c>
      <c r="F29" s="51">
        <v>105</v>
      </c>
      <c r="G29" s="51">
        <v>2</v>
      </c>
      <c r="H29" s="51">
        <v>1</v>
      </c>
      <c r="I29" s="31">
        <f t="shared" ref="I29:I35" si="5">SUM(C29:H29)</f>
        <v>124</v>
      </c>
      <c r="J29" s="51">
        <v>2</v>
      </c>
      <c r="K29" s="58">
        <v>3</v>
      </c>
      <c r="L29" s="51">
        <v>112</v>
      </c>
      <c r="M29" s="51">
        <v>0</v>
      </c>
      <c r="N29" s="51">
        <v>0</v>
      </c>
      <c r="O29" s="51">
        <v>0</v>
      </c>
      <c r="P29" s="51">
        <v>0</v>
      </c>
      <c r="Q29" s="51">
        <f t="shared" ref="Q29:Q35" si="6">SUM(J29:P29)</f>
        <v>117</v>
      </c>
      <c r="R29" s="31">
        <f t="shared" ref="R29:R35" si="7">I29-Q29</f>
        <v>7</v>
      </c>
    </row>
    <row r="30" spans="1:18" x14ac:dyDescent="0.25">
      <c r="A30" s="57">
        <v>2018</v>
      </c>
      <c r="B30" s="57" t="s">
        <v>21</v>
      </c>
      <c r="C30" s="51">
        <v>29</v>
      </c>
      <c r="D30" s="51">
        <v>2</v>
      </c>
      <c r="E30" s="51">
        <v>1</v>
      </c>
      <c r="F30" s="51">
        <v>87</v>
      </c>
      <c r="G30" s="51">
        <v>6</v>
      </c>
      <c r="H30" s="51">
        <v>3</v>
      </c>
      <c r="I30" s="31">
        <f t="shared" si="5"/>
        <v>128</v>
      </c>
      <c r="J30" s="51">
        <v>6</v>
      </c>
      <c r="K30" s="58">
        <v>4</v>
      </c>
      <c r="L30" s="51">
        <v>103</v>
      </c>
      <c r="M30" s="51">
        <v>0</v>
      </c>
      <c r="N30" s="51">
        <v>3</v>
      </c>
      <c r="O30" s="51">
        <v>1</v>
      </c>
      <c r="P30" s="51">
        <v>0</v>
      </c>
      <c r="Q30" s="51">
        <f t="shared" si="6"/>
        <v>117</v>
      </c>
      <c r="R30" s="31">
        <f t="shared" si="7"/>
        <v>11</v>
      </c>
    </row>
    <row r="31" spans="1:18" x14ac:dyDescent="0.25">
      <c r="A31" s="57">
        <v>2018</v>
      </c>
      <c r="B31" s="57" t="s">
        <v>22</v>
      </c>
      <c r="C31" s="51">
        <v>34</v>
      </c>
      <c r="D31" s="51">
        <v>2</v>
      </c>
      <c r="E31" s="51">
        <v>0</v>
      </c>
      <c r="F31" s="51">
        <v>63</v>
      </c>
      <c r="G31" s="51">
        <v>3</v>
      </c>
      <c r="H31" s="51">
        <v>3</v>
      </c>
      <c r="I31" s="31">
        <f t="shared" si="5"/>
        <v>105</v>
      </c>
      <c r="J31" s="51">
        <v>1</v>
      </c>
      <c r="K31" s="58">
        <v>0</v>
      </c>
      <c r="L31" s="51">
        <v>85</v>
      </c>
      <c r="M31" s="51">
        <v>0</v>
      </c>
      <c r="N31" s="51">
        <v>2</v>
      </c>
      <c r="O31" s="51">
        <v>4</v>
      </c>
      <c r="P31" s="51">
        <v>0</v>
      </c>
      <c r="Q31" s="51">
        <f t="shared" si="6"/>
        <v>92</v>
      </c>
      <c r="R31" s="31">
        <f t="shared" si="7"/>
        <v>13</v>
      </c>
    </row>
    <row r="32" spans="1:18" x14ac:dyDescent="0.25">
      <c r="A32" s="57">
        <v>2018</v>
      </c>
      <c r="B32" s="57" t="s">
        <v>23</v>
      </c>
      <c r="C32" s="51">
        <v>27</v>
      </c>
      <c r="D32" s="58">
        <v>4</v>
      </c>
      <c r="E32" s="58">
        <v>0</v>
      </c>
      <c r="F32" s="58">
        <v>90</v>
      </c>
      <c r="G32" s="58">
        <v>0</v>
      </c>
      <c r="H32" s="58">
        <v>6</v>
      </c>
      <c r="I32" s="31">
        <f t="shared" si="5"/>
        <v>127</v>
      </c>
      <c r="J32" s="51">
        <v>0</v>
      </c>
      <c r="K32" s="58">
        <v>5</v>
      </c>
      <c r="L32" s="51">
        <v>108</v>
      </c>
      <c r="M32" s="58">
        <v>0</v>
      </c>
      <c r="N32" s="58">
        <v>0</v>
      </c>
      <c r="O32" s="58">
        <v>2</v>
      </c>
      <c r="P32" s="51">
        <v>0</v>
      </c>
      <c r="Q32" s="51">
        <f t="shared" si="6"/>
        <v>115</v>
      </c>
      <c r="R32" s="31">
        <f t="shared" si="7"/>
        <v>12</v>
      </c>
    </row>
    <row r="33" spans="1:18" x14ac:dyDescent="0.25">
      <c r="A33" s="57">
        <v>2018</v>
      </c>
      <c r="B33" s="57" t="s">
        <v>24</v>
      </c>
      <c r="C33" s="51">
        <v>43</v>
      </c>
      <c r="D33" s="58">
        <v>4</v>
      </c>
      <c r="E33" s="58">
        <v>2</v>
      </c>
      <c r="F33" s="58">
        <v>104</v>
      </c>
      <c r="G33" s="58">
        <v>3</v>
      </c>
      <c r="H33" s="58">
        <v>6</v>
      </c>
      <c r="I33" s="31">
        <f t="shared" si="5"/>
        <v>162</v>
      </c>
      <c r="J33" s="58">
        <v>0</v>
      </c>
      <c r="K33" s="58">
        <v>6</v>
      </c>
      <c r="L33" s="58">
        <v>106</v>
      </c>
      <c r="M33" s="58">
        <v>0</v>
      </c>
      <c r="N33" s="58">
        <v>2</v>
      </c>
      <c r="O33" s="58">
        <v>0</v>
      </c>
      <c r="P33" s="58">
        <v>0</v>
      </c>
      <c r="Q33" s="58">
        <f t="shared" si="6"/>
        <v>114</v>
      </c>
      <c r="R33" s="31">
        <f t="shared" si="7"/>
        <v>48</v>
      </c>
    </row>
    <row r="34" spans="1:18" x14ac:dyDescent="0.25">
      <c r="A34" s="57">
        <v>2018</v>
      </c>
      <c r="B34" s="57" t="s">
        <v>25</v>
      </c>
      <c r="C34" s="51">
        <v>33</v>
      </c>
      <c r="D34" s="58">
        <v>3</v>
      </c>
      <c r="E34" s="58">
        <v>0</v>
      </c>
      <c r="F34" s="58">
        <v>95</v>
      </c>
      <c r="G34" s="58">
        <v>4</v>
      </c>
      <c r="H34" s="58">
        <v>2</v>
      </c>
      <c r="I34" s="31">
        <f t="shared" si="5"/>
        <v>137</v>
      </c>
      <c r="J34" s="58">
        <v>1</v>
      </c>
      <c r="K34" s="58">
        <v>2</v>
      </c>
      <c r="L34" s="58">
        <v>98</v>
      </c>
      <c r="M34" s="58">
        <v>0</v>
      </c>
      <c r="N34" s="58">
        <v>1</v>
      </c>
      <c r="O34" s="58">
        <v>1</v>
      </c>
      <c r="P34" s="58">
        <v>0</v>
      </c>
      <c r="Q34" s="58">
        <f t="shared" si="6"/>
        <v>103</v>
      </c>
      <c r="R34" s="31">
        <f t="shared" si="7"/>
        <v>34</v>
      </c>
    </row>
    <row r="35" spans="1:18" x14ac:dyDescent="0.25">
      <c r="A35" s="57">
        <v>2018</v>
      </c>
      <c r="B35" s="57" t="s">
        <v>26</v>
      </c>
      <c r="C35" s="51">
        <v>28</v>
      </c>
      <c r="D35" s="58">
        <v>2</v>
      </c>
      <c r="E35" s="58">
        <v>3</v>
      </c>
      <c r="F35" s="58">
        <v>73</v>
      </c>
      <c r="G35" s="58">
        <v>2</v>
      </c>
      <c r="H35" s="58">
        <v>3</v>
      </c>
      <c r="I35" s="31">
        <f t="shared" si="5"/>
        <v>111</v>
      </c>
      <c r="J35" s="58">
        <v>2</v>
      </c>
      <c r="K35" s="58">
        <v>1</v>
      </c>
      <c r="L35" s="58">
        <v>85</v>
      </c>
      <c r="M35" s="58">
        <v>0</v>
      </c>
      <c r="N35" s="58">
        <v>1</v>
      </c>
      <c r="O35" s="58">
        <v>0</v>
      </c>
      <c r="P35" s="58">
        <v>0</v>
      </c>
      <c r="Q35" s="58">
        <f t="shared" si="6"/>
        <v>89</v>
      </c>
      <c r="R35" s="31">
        <f t="shared" si="7"/>
        <v>22</v>
      </c>
    </row>
    <row r="36" spans="1:18" ht="18.75" customHeight="1" x14ac:dyDescent="0.25">
      <c r="A36" s="57">
        <v>2018</v>
      </c>
      <c r="B36" s="57" t="s">
        <v>27</v>
      </c>
      <c r="C36" s="51">
        <v>25</v>
      </c>
      <c r="D36" s="58">
        <v>1</v>
      </c>
      <c r="E36" s="58">
        <v>1</v>
      </c>
      <c r="F36" s="58">
        <v>72</v>
      </c>
      <c r="G36" s="58">
        <v>3</v>
      </c>
      <c r="H36" s="58">
        <v>4</v>
      </c>
      <c r="I36" s="31">
        <f>SUM(C36:H36)</f>
        <v>106</v>
      </c>
      <c r="J36" s="58">
        <v>1</v>
      </c>
      <c r="K36" s="58">
        <v>2</v>
      </c>
      <c r="L36" s="58">
        <v>86</v>
      </c>
      <c r="M36" s="58">
        <v>0</v>
      </c>
      <c r="N36" s="58">
        <v>1</v>
      </c>
      <c r="O36" s="58">
        <v>1</v>
      </c>
      <c r="P36" s="58">
        <v>0</v>
      </c>
      <c r="Q36" s="58">
        <f>SUM(J36:P36)</f>
        <v>91</v>
      </c>
      <c r="R36" s="31">
        <f>I36-Q36</f>
        <v>15</v>
      </c>
    </row>
    <row r="37" spans="1:18" x14ac:dyDescent="0.25">
      <c r="A37" s="57">
        <v>2018</v>
      </c>
      <c r="B37" s="57" t="s">
        <v>28</v>
      </c>
      <c r="C37" s="51">
        <v>80</v>
      </c>
      <c r="D37" s="58">
        <v>7</v>
      </c>
      <c r="E37" s="58">
        <v>0</v>
      </c>
      <c r="F37" s="58">
        <v>81</v>
      </c>
      <c r="G37" s="58">
        <v>2</v>
      </c>
      <c r="H37" s="58">
        <v>0</v>
      </c>
      <c r="I37" s="31">
        <f>SUM(C37:H37)</f>
        <v>170</v>
      </c>
      <c r="J37" s="58">
        <v>2</v>
      </c>
      <c r="K37" s="58">
        <v>1</v>
      </c>
      <c r="L37" s="58">
        <v>116</v>
      </c>
      <c r="M37" s="58">
        <v>0</v>
      </c>
      <c r="N37" s="58">
        <v>1</v>
      </c>
      <c r="O37" s="58">
        <v>8</v>
      </c>
      <c r="P37" s="58">
        <v>1</v>
      </c>
      <c r="Q37" s="58">
        <f>SUM(J37:P37)</f>
        <v>129</v>
      </c>
      <c r="R37" s="31">
        <f>I37-Q37</f>
        <v>41</v>
      </c>
    </row>
    <row r="38" spans="1:18" x14ac:dyDescent="0.25">
      <c r="A38" s="57">
        <v>2018</v>
      </c>
      <c r="B38" s="57" t="s">
        <v>29</v>
      </c>
      <c r="C38" s="51">
        <v>64</v>
      </c>
      <c r="D38" s="58">
        <v>0</v>
      </c>
      <c r="E38" s="58">
        <v>4</v>
      </c>
      <c r="F38" s="58">
        <v>75</v>
      </c>
      <c r="G38" s="58">
        <v>1</v>
      </c>
      <c r="H38" s="58">
        <v>1</v>
      </c>
      <c r="I38" s="31">
        <f>SUM(C38:H38)</f>
        <v>145</v>
      </c>
      <c r="J38" s="58">
        <v>0</v>
      </c>
      <c r="K38" s="58">
        <v>4</v>
      </c>
      <c r="L38" s="58">
        <v>112</v>
      </c>
      <c r="M38" s="58">
        <v>0</v>
      </c>
      <c r="N38" s="58">
        <v>1</v>
      </c>
      <c r="O38" s="58">
        <v>5</v>
      </c>
      <c r="P38" s="58">
        <v>0</v>
      </c>
      <c r="Q38" s="58">
        <f>SUM(J38:P38)</f>
        <v>122</v>
      </c>
      <c r="R38" s="31">
        <f>I38-Q38</f>
        <v>23</v>
      </c>
    </row>
    <row r="39" spans="1:18" ht="15.75" thickBot="1" x14ac:dyDescent="0.3">
      <c r="A39" s="57">
        <v>2018</v>
      </c>
      <c r="B39" s="57" t="s">
        <v>30</v>
      </c>
      <c r="C39" s="51">
        <v>40</v>
      </c>
      <c r="D39" s="51">
        <v>2</v>
      </c>
      <c r="E39" s="51">
        <v>0</v>
      </c>
      <c r="F39" s="51">
        <v>57</v>
      </c>
      <c r="G39" s="51">
        <v>1</v>
      </c>
      <c r="H39" s="51">
        <v>34</v>
      </c>
      <c r="I39" s="31">
        <f>SUM(C39:H39)</f>
        <v>134</v>
      </c>
      <c r="J39" s="58">
        <v>0</v>
      </c>
      <c r="K39" s="58">
        <v>0</v>
      </c>
      <c r="L39" s="58">
        <v>74</v>
      </c>
      <c r="M39" s="58">
        <v>0</v>
      </c>
      <c r="N39" s="58">
        <v>1</v>
      </c>
      <c r="O39" s="58">
        <v>2</v>
      </c>
      <c r="P39" s="58">
        <v>0</v>
      </c>
      <c r="Q39" s="58">
        <f>SUM(J39:P39)</f>
        <v>77</v>
      </c>
      <c r="R39" s="31">
        <f>I39-Q39</f>
        <v>57</v>
      </c>
    </row>
    <row r="40" spans="1:18" ht="16.5" thickTop="1" thickBot="1" x14ac:dyDescent="0.3">
      <c r="A40" s="164" t="s">
        <v>4</v>
      </c>
      <c r="B40" s="164"/>
      <c r="C40" s="72">
        <f t="shared" ref="C40:Q40" si="8">SUM(C28:C39)</f>
        <v>446</v>
      </c>
      <c r="D40" s="72">
        <f t="shared" si="8"/>
        <v>31</v>
      </c>
      <c r="E40" s="73">
        <f t="shared" si="8"/>
        <v>12</v>
      </c>
      <c r="F40" s="73">
        <f t="shared" si="8"/>
        <v>1025</v>
      </c>
      <c r="G40" s="72">
        <f t="shared" si="8"/>
        <v>27</v>
      </c>
      <c r="H40" s="73">
        <f t="shared" si="8"/>
        <v>67</v>
      </c>
      <c r="I40" s="73">
        <f t="shared" si="8"/>
        <v>1608</v>
      </c>
      <c r="J40" s="72">
        <f t="shared" si="8"/>
        <v>17</v>
      </c>
      <c r="K40" s="73">
        <f t="shared" si="8"/>
        <v>32</v>
      </c>
      <c r="L40" s="73">
        <f t="shared" si="8"/>
        <v>1233</v>
      </c>
      <c r="M40" s="72">
        <f t="shared" si="8"/>
        <v>0</v>
      </c>
      <c r="N40" s="72">
        <f t="shared" si="8"/>
        <v>15</v>
      </c>
      <c r="O40" s="72">
        <f t="shared" si="8"/>
        <v>27</v>
      </c>
      <c r="P40" s="73">
        <f t="shared" si="8"/>
        <v>1</v>
      </c>
      <c r="Q40" s="73">
        <f t="shared" si="8"/>
        <v>1325</v>
      </c>
      <c r="R40" s="72">
        <f>I40-Q40</f>
        <v>283</v>
      </c>
    </row>
    <row r="41" spans="1:18" ht="15.75" thickTop="1" x14ac:dyDescent="0.25">
      <c r="A41" s="28" t="s">
        <v>150</v>
      </c>
      <c r="B41" s="28"/>
      <c r="C41" s="28"/>
      <c r="D41" s="13"/>
      <c r="E41" s="13"/>
      <c r="F41" s="28"/>
      <c r="G41" s="28"/>
      <c r="H41" s="28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25">
      <c r="A42" s="28"/>
      <c r="B42" s="28"/>
      <c r="C42" s="28"/>
      <c r="D42" s="13"/>
      <c r="E42" s="13"/>
      <c r="F42" s="28"/>
      <c r="G42" s="28"/>
      <c r="H42" s="28"/>
    </row>
    <row r="44" spans="1:18" ht="15.75" x14ac:dyDescent="0.25">
      <c r="A44" s="70" t="s">
        <v>160</v>
      </c>
      <c r="B44" s="70"/>
      <c r="C44" s="70"/>
      <c r="D44" s="70"/>
      <c r="E44" s="70"/>
      <c r="F44" s="70"/>
      <c r="G44" s="70"/>
      <c r="H44" s="70"/>
      <c r="I44" s="70"/>
      <c r="J44" s="70"/>
      <c r="K44" s="14"/>
      <c r="L44" s="14"/>
      <c r="M44" s="14"/>
      <c r="N44" s="14"/>
      <c r="O44" s="14"/>
      <c r="P44" s="14"/>
      <c r="Q44" s="14"/>
      <c r="R44" s="14"/>
    </row>
    <row r="45" spans="1:18" ht="15.75" x14ac:dyDescent="0.25">
      <c r="A45" s="70" t="s">
        <v>146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8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</row>
    <row r="47" spans="1:18" ht="15" customHeight="1" x14ac:dyDescent="0.25">
      <c r="A47" s="156"/>
      <c r="B47" s="156"/>
      <c r="C47" s="157" t="s">
        <v>137</v>
      </c>
      <c r="D47" s="157"/>
      <c r="E47" s="157"/>
      <c r="F47" s="157"/>
      <c r="G47" s="157"/>
      <c r="H47" s="157"/>
      <c r="I47" s="157"/>
      <c r="J47" s="158" t="s">
        <v>138</v>
      </c>
      <c r="K47" s="159"/>
      <c r="L47" s="159"/>
      <c r="M47" s="159"/>
      <c r="N47" s="159"/>
      <c r="O47" s="159"/>
      <c r="P47" s="159"/>
      <c r="Q47" s="165"/>
      <c r="R47" s="162" t="s">
        <v>145</v>
      </c>
    </row>
    <row r="48" spans="1:18" ht="78" thickBot="1" x14ac:dyDescent="0.3">
      <c r="A48" s="30" t="s">
        <v>32</v>
      </c>
      <c r="B48" s="30" t="s">
        <v>18</v>
      </c>
      <c r="C48" s="82" t="s">
        <v>139</v>
      </c>
      <c r="D48" s="82" t="s">
        <v>140</v>
      </c>
      <c r="E48" s="82" t="s">
        <v>182</v>
      </c>
      <c r="F48" s="83" t="s">
        <v>141</v>
      </c>
      <c r="G48" s="82" t="s">
        <v>177</v>
      </c>
      <c r="H48" s="82" t="s">
        <v>3</v>
      </c>
      <c r="I48" s="84" t="s">
        <v>4</v>
      </c>
      <c r="J48" s="82" t="s">
        <v>5</v>
      </c>
      <c r="K48" s="82" t="s">
        <v>142</v>
      </c>
      <c r="L48" s="82" t="s">
        <v>143</v>
      </c>
      <c r="M48" s="83" t="s">
        <v>144</v>
      </c>
      <c r="N48" s="82" t="s">
        <v>7</v>
      </c>
      <c r="O48" s="85" t="s">
        <v>8</v>
      </c>
      <c r="P48" s="85" t="s">
        <v>3</v>
      </c>
      <c r="Q48" s="84" t="s">
        <v>4</v>
      </c>
      <c r="R48" s="166"/>
    </row>
    <row r="49" spans="1:18" ht="15.75" thickTop="1" x14ac:dyDescent="0.25">
      <c r="A49" s="53">
        <v>2019</v>
      </c>
      <c r="B49" s="53" t="s">
        <v>19</v>
      </c>
      <c r="C49" s="54">
        <v>38</v>
      </c>
      <c r="D49" s="54">
        <v>2</v>
      </c>
      <c r="E49" s="54">
        <v>0</v>
      </c>
      <c r="F49" s="54">
        <v>84</v>
      </c>
      <c r="G49" s="54">
        <v>0</v>
      </c>
      <c r="H49" s="54">
        <v>15</v>
      </c>
      <c r="I49" s="55">
        <f t="shared" ref="I49:I60" si="9">SUM(C49:H49)</f>
        <v>139</v>
      </c>
      <c r="J49" s="54">
        <v>2</v>
      </c>
      <c r="K49" s="56">
        <v>2</v>
      </c>
      <c r="L49" s="54">
        <v>109</v>
      </c>
      <c r="M49" s="54">
        <v>0</v>
      </c>
      <c r="N49" s="54">
        <v>3</v>
      </c>
      <c r="O49" s="54">
        <v>3</v>
      </c>
      <c r="P49" s="54">
        <v>0</v>
      </c>
      <c r="Q49" s="31">
        <f>SUM(J49:P49)</f>
        <v>119</v>
      </c>
      <c r="R49" s="31">
        <f t="shared" ref="R49:R60" si="10">I49-Q49</f>
        <v>20</v>
      </c>
    </row>
    <row r="50" spans="1:18" x14ac:dyDescent="0.25">
      <c r="A50" s="57">
        <v>2019</v>
      </c>
      <c r="B50" s="57" t="s">
        <v>20</v>
      </c>
      <c r="C50" s="51">
        <v>21</v>
      </c>
      <c r="D50" s="51">
        <v>2</v>
      </c>
      <c r="E50" s="51">
        <v>1</v>
      </c>
      <c r="F50" s="51">
        <v>89</v>
      </c>
      <c r="G50" s="51">
        <v>1</v>
      </c>
      <c r="H50" s="51">
        <v>4</v>
      </c>
      <c r="I50" s="31">
        <f t="shared" si="9"/>
        <v>118</v>
      </c>
      <c r="J50" s="51">
        <v>0</v>
      </c>
      <c r="K50" s="58">
        <v>4</v>
      </c>
      <c r="L50" s="51">
        <v>121</v>
      </c>
      <c r="M50" s="51">
        <v>0</v>
      </c>
      <c r="N50" s="51">
        <v>3</v>
      </c>
      <c r="O50" s="51">
        <v>4</v>
      </c>
      <c r="P50" s="51">
        <v>0</v>
      </c>
      <c r="Q50" s="31">
        <f t="shared" ref="Q50:Q60" si="11">SUM(J50:P50)</f>
        <v>132</v>
      </c>
      <c r="R50" s="31">
        <f t="shared" si="10"/>
        <v>-14</v>
      </c>
    </row>
    <row r="51" spans="1:18" x14ac:dyDescent="0.25">
      <c r="A51" s="57">
        <v>2019</v>
      </c>
      <c r="B51" s="57" t="s">
        <v>21</v>
      </c>
      <c r="C51" s="51">
        <v>16</v>
      </c>
      <c r="D51" s="51">
        <v>6</v>
      </c>
      <c r="E51" s="51">
        <v>0</v>
      </c>
      <c r="F51" s="51">
        <v>92</v>
      </c>
      <c r="G51" s="51">
        <v>0</v>
      </c>
      <c r="H51" s="51">
        <v>3</v>
      </c>
      <c r="I51" s="31">
        <f t="shared" si="9"/>
        <v>117</v>
      </c>
      <c r="J51" s="51">
        <v>3</v>
      </c>
      <c r="K51" s="58">
        <v>1</v>
      </c>
      <c r="L51" s="51">
        <v>113</v>
      </c>
      <c r="M51" s="51">
        <v>0</v>
      </c>
      <c r="N51" s="51">
        <v>3</v>
      </c>
      <c r="O51" s="51">
        <v>0</v>
      </c>
      <c r="P51" s="51">
        <v>0</v>
      </c>
      <c r="Q51" s="31">
        <f t="shared" si="11"/>
        <v>120</v>
      </c>
      <c r="R51" s="31">
        <f t="shared" si="10"/>
        <v>-3</v>
      </c>
    </row>
    <row r="52" spans="1:18" x14ac:dyDescent="0.25">
      <c r="A52" s="57">
        <v>2019</v>
      </c>
      <c r="B52" s="57" t="s">
        <v>22</v>
      </c>
      <c r="C52" s="51">
        <v>29</v>
      </c>
      <c r="D52" s="51">
        <v>2</v>
      </c>
      <c r="E52" s="51">
        <v>0</v>
      </c>
      <c r="F52" s="51">
        <v>104</v>
      </c>
      <c r="G52" s="51">
        <v>0</v>
      </c>
      <c r="H52" s="51">
        <v>0</v>
      </c>
      <c r="I52" s="31">
        <f t="shared" si="9"/>
        <v>135</v>
      </c>
      <c r="J52" s="51">
        <v>0</v>
      </c>
      <c r="K52" s="58">
        <v>4</v>
      </c>
      <c r="L52" s="51">
        <v>123</v>
      </c>
      <c r="M52" s="51">
        <v>0</v>
      </c>
      <c r="N52" s="51">
        <v>1</v>
      </c>
      <c r="O52" s="51">
        <v>0</v>
      </c>
      <c r="P52" s="51">
        <v>0</v>
      </c>
      <c r="Q52" s="31">
        <f t="shared" si="11"/>
        <v>128</v>
      </c>
      <c r="R52" s="31">
        <f t="shared" si="10"/>
        <v>7</v>
      </c>
    </row>
    <row r="53" spans="1:18" x14ac:dyDescent="0.25">
      <c r="A53" s="57">
        <v>2019</v>
      </c>
      <c r="B53" s="57" t="s">
        <v>23</v>
      </c>
      <c r="C53" s="51">
        <v>33</v>
      </c>
      <c r="D53" s="58">
        <v>0</v>
      </c>
      <c r="E53" s="58">
        <v>2</v>
      </c>
      <c r="F53" s="58">
        <v>116</v>
      </c>
      <c r="G53" s="58">
        <v>2</v>
      </c>
      <c r="H53" s="58">
        <v>3</v>
      </c>
      <c r="I53" s="31">
        <f t="shared" si="9"/>
        <v>156</v>
      </c>
      <c r="J53" s="51">
        <v>4</v>
      </c>
      <c r="K53" s="58">
        <v>3</v>
      </c>
      <c r="L53" s="51">
        <v>131</v>
      </c>
      <c r="M53" s="58">
        <v>0</v>
      </c>
      <c r="N53" s="58">
        <v>3</v>
      </c>
      <c r="O53" s="58">
        <v>1</v>
      </c>
      <c r="P53" s="58">
        <v>0</v>
      </c>
      <c r="Q53" s="31">
        <f t="shared" si="11"/>
        <v>142</v>
      </c>
      <c r="R53" s="31">
        <f t="shared" si="10"/>
        <v>14</v>
      </c>
    </row>
    <row r="54" spans="1:18" x14ac:dyDescent="0.25">
      <c r="A54" s="57">
        <v>2019</v>
      </c>
      <c r="B54" s="57" t="s">
        <v>24</v>
      </c>
      <c r="C54" s="51">
        <v>37</v>
      </c>
      <c r="D54" s="58">
        <v>1</v>
      </c>
      <c r="E54" s="58">
        <v>0</v>
      </c>
      <c r="F54" s="58">
        <v>105</v>
      </c>
      <c r="G54" s="58">
        <v>2</v>
      </c>
      <c r="H54" s="58">
        <v>2</v>
      </c>
      <c r="I54" s="31">
        <f t="shared" si="9"/>
        <v>147</v>
      </c>
      <c r="J54" s="58">
        <v>2</v>
      </c>
      <c r="K54" s="58">
        <v>3</v>
      </c>
      <c r="L54" s="58">
        <v>118</v>
      </c>
      <c r="M54" s="58">
        <v>0</v>
      </c>
      <c r="N54" s="58">
        <v>5</v>
      </c>
      <c r="O54" s="58">
        <v>2</v>
      </c>
      <c r="P54" s="58">
        <v>0</v>
      </c>
      <c r="Q54" s="31">
        <f t="shared" si="11"/>
        <v>130</v>
      </c>
      <c r="R54" s="31">
        <f t="shared" si="10"/>
        <v>17</v>
      </c>
    </row>
    <row r="55" spans="1:18" x14ac:dyDescent="0.25">
      <c r="A55" s="57">
        <v>2019</v>
      </c>
      <c r="B55" s="57" t="s">
        <v>25</v>
      </c>
      <c r="C55" s="51">
        <v>63</v>
      </c>
      <c r="D55" s="58">
        <v>0</v>
      </c>
      <c r="E55" s="58">
        <v>3</v>
      </c>
      <c r="F55" s="58">
        <v>80</v>
      </c>
      <c r="G55" s="58">
        <v>0</v>
      </c>
      <c r="H55" s="58">
        <v>0</v>
      </c>
      <c r="I55" s="31">
        <f t="shared" si="9"/>
        <v>146</v>
      </c>
      <c r="J55" s="58">
        <v>1</v>
      </c>
      <c r="K55" s="58">
        <v>2</v>
      </c>
      <c r="L55" s="58">
        <v>108</v>
      </c>
      <c r="M55" s="58">
        <v>0</v>
      </c>
      <c r="N55" s="58">
        <v>2</v>
      </c>
      <c r="O55" s="58">
        <v>1</v>
      </c>
      <c r="P55" s="58">
        <v>0</v>
      </c>
      <c r="Q55" s="31">
        <f t="shared" si="11"/>
        <v>114</v>
      </c>
      <c r="R55" s="31">
        <f t="shared" si="10"/>
        <v>32</v>
      </c>
    </row>
    <row r="56" spans="1:18" x14ac:dyDescent="0.25">
      <c r="A56" s="57">
        <v>2019</v>
      </c>
      <c r="B56" s="57" t="s">
        <v>26</v>
      </c>
      <c r="C56" s="51">
        <v>22</v>
      </c>
      <c r="D56" s="58">
        <v>3</v>
      </c>
      <c r="E56" s="58">
        <v>0</v>
      </c>
      <c r="F56" s="58">
        <v>79</v>
      </c>
      <c r="G56" s="58">
        <v>0</v>
      </c>
      <c r="H56" s="58">
        <v>1</v>
      </c>
      <c r="I56" s="31">
        <f t="shared" si="9"/>
        <v>105</v>
      </c>
      <c r="J56" s="58">
        <v>0</v>
      </c>
      <c r="K56" s="58">
        <v>1</v>
      </c>
      <c r="L56" s="58">
        <v>92</v>
      </c>
      <c r="M56" s="58">
        <v>0</v>
      </c>
      <c r="N56" s="58">
        <v>2</v>
      </c>
      <c r="O56" s="58">
        <v>1</v>
      </c>
      <c r="P56" s="58">
        <v>0</v>
      </c>
      <c r="Q56" s="31">
        <f t="shared" si="11"/>
        <v>96</v>
      </c>
      <c r="R56" s="31">
        <f t="shared" si="10"/>
        <v>9</v>
      </c>
    </row>
    <row r="57" spans="1:18" x14ac:dyDescent="0.25">
      <c r="A57" s="57">
        <v>2019</v>
      </c>
      <c r="B57" s="57" t="s">
        <v>27</v>
      </c>
      <c r="C57" s="51">
        <v>36</v>
      </c>
      <c r="D57" s="58">
        <v>3</v>
      </c>
      <c r="E57" s="58">
        <v>0</v>
      </c>
      <c r="F57" s="58">
        <v>63</v>
      </c>
      <c r="G57" s="58">
        <v>0</v>
      </c>
      <c r="H57" s="58">
        <v>2</v>
      </c>
      <c r="I57" s="31">
        <f t="shared" si="9"/>
        <v>104</v>
      </c>
      <c r="J57" s="58">
        <v>3</v>
      </c>
      <c r="K57" s="58">
        <v>8</v>
      </c>
      <c r="L57" s="58">
        <v>75</v>
      </c>
      <c r="M57" s="58">
        <v>0</v>
      </c>
      <c r="N57" s="58">
        <v>1</v>
      </c>
      <c r="O57" s="58">
        <v>1</v>
      </c>
      <c r="P57" s="58">
        <v>0</v>
      </c>
      <c r="Q57" s="31">
        <f t="shared" si="11"/>
        <v>88</v>
      </c>
      <c r="R57" s="31">
        <f t="shared" si="10"/>
        <v>16</v>
      </c>
    </row>
    <row r="58" spans="1:18" x14ac:dyDescent="0.25">
      <c r="A58" s="57">
        <v>2019</v>
      </c>
      <c r="B58" s="57" t="s">
        <v>28</v>
      </c>
      <c r="C58" s="51">
        <v>50</v>
      </c>
      <c r="D58" s="58">
        <v>6</v>
      </c>
      <c r="E58" s="58">
        <v>0</v>
      </c>
      <c r="F58" s="58">
        <v>88</v>
      </c>
      <c r="G58" s="58">
        <v>1</v>
      </c>
      <c r="H58" s="58">
        <v>3</v>
      </c>
      <c r="I58" s="31">
        <f t="shared" si="9"/>
        <v>148</v>
      </c>
      <c r="J58" s="58">
        <v>0</v>
      </c>
      <c r="K58" s="58">
        <v>3</v>
      </c>
      <c r="L58" s="58">
        <v>129</v>
      </c>
      <c r="M58" s="58">
        <v>0</v>
      </c>
      <c r="N58" s="58">
        <v>4</v>
      </c>
      <c r="O58" s="58">
        <v>0</v>
      </c>
      <c r="P58" s="58">
        <v>0</v>
      </c>
      <c r="Q58" s="31">
        <f t="shared" si="11"/>
        <v>136</v>
      </c>
      <c r="R58" s="31">
        <f t="shared" si="10"/>
        <v>12</v>
      </c>
    </row>
    <row r="59" spans="1:18" x14ac:dyDescent="0.25">
      <c r="A59" s="57">
        <v>2019</v>
      </c>
      <c r="B59" s="57" t="s">
        <v>29</v>
      </c>
      <c r="C59" s="51">
        <v>34</v>
      </c>
      <c r="D59" s="58">
        <v>3</v>
      </c>
      <c r="E59" s="58">
        <v>3</v>
      </c>
      <c r="F59" s="58">
        <v>68</v>
      </c>
      <c r="G59" s="58">
        <v>0</v>
      </c>
      <c r="H59" s="58">
        <v>1</v>
      </c>
      <c r="I59" s="31">
        <f t="shared" si="9"/>
        <v>109</v>
      </c>
      <c r="J59" s="58">
        <v>3</v>
      </c>
      <c r="K59" s="58">
        <v>2</v>
      </c>
      <c r="L59" s="58">
        <v>92</v>
      </c>
      <c r="M59" s="58">
        <v>0</v>
      </c>
      <c r="N59" s="58">
        <v>5</v>
      </c>
      <c r="O59" s="58">
        <v>1</v>
      </c>
      <c r="P59" s="58">
        <v>0</v>
      </c>
      <c r="Q59" s="31">
        <f t="shared" si="11"/>
        <v>103</v>
      </c>
      <c r="R59" s="31">
        <f t="shared" si="10"/>
        <v>6</v>
      </c>
    </row>
    <row r="60" spans="1:18" ht="15.75" thickBot="1" x14ac:dyDescent="0.3">
      <c r="A60" s="57">
        <v>2019</v>
      </c>
      <c r="B60" s="57" t="s">
        <v>30</v>
      </c>
      <c r="C60" s="51">
        <v>24</v>
      </c>
      <c r="D60" s="51">
        <v>6</v>
      </c>
      <c r="E60" s="51">
        <v>1</v>
      </c>
      <c r="F60" s="51">
        <v>57</v>
      </c>
      <c r="G60" s="51">
        <v>0</v>
      </c>
      <c r="H60" s="51">
        <v>0</v>
      </c>
      <c r="I60" s="31">
        <f t="shared" si="9"/>
        <v>88</v>
      </c>
      <c r="J60" s="58">
        <v>1</v>
      </c>
      <c r="K60" s="58">
        <v>2</v>
      </c>
      <c r="L60" s="58">
        <v>74</v>
      </c>
      <c r="M60" s="58">
        <v>0</v>
      </c>
      <c r="N60" s="58">
        <v>1</v>
      </c>
      <c r="O60" s="58">
        <v>2</v>
      </c>
      <c r="P60" s="58">
        <v>0</v>
      </c>
      <c r="Q60" s="31">
        <f t="shared" si="11"/>
        <v>80</v>
      </c>
      <c r="R60" s="31">
        <f t="shared" si="10"/>
        <v>8</v>
      </c>
    </row>
    <row r="61" spans="1:18" ht="17.25" customHeight="1" thickTop="1" thickBot="1" x14ac:dyDescent="0.3">
      <c r="A61" s="164" t="s">
        <v>4</v>
      </c>
      <c r="B61" s="164"/>
      <c r="C61" s="73">
        <f>SUM(C49:C60)</f>
        <v>403</v>
      </c>
      <c r="D61" s="72">
        <f t="shared" ref="D61:Q61" si="12">SUM(D49:D60)</f>
        <v>34</v>
      </c>
      <c r="E61" s="73">
        <f t="shared" si="12"/>
        <v>10</v>
      </c>
      <c r="F61" s="73">
        <f t="shared" si="12"/>
        <v>1025</v>
      </c>
      <c r="G61" s="72">
        <f t="shared" si="12"/>
        <v>6</v>
      </c>
      <c r="H61" s="73">
        <f t="shared" si="12"/>
        <v>34</v>
      </c>
      <c r="I61" s="73">
        <f t="shared" si="12"/>
        <v>1512</v>
      </c>
      <c r="J61" s="72">
        <f t="shared" si="12"/>
        <v>19</v>
      </c>
      <c r="K61" s="73">
        <f t="shared" si="12"/>
        <v>35</v>
      </c>
      <c r="L61" s="73">
        <f t="shared" si="12"/>
        <v>1285</v>
      </c>
      <c r="M61" s="72">
        <f t="shared" si="12"/>
        <v>0</v>
      </c>
      <c r="N61" s="72">
        <f t="shared" si="12"/>
        <v>33</v>
      </c>
      <c r="O61" s="72">
        <f t="shared" si="12"/>
        <v>16</v>
      </c>
      <c r="P61" s="72">
        <f t="shared" si="12"/>
        <v>0</v>
      </c>
      <c r="Q61" s="73">
        <f t="shared" si="12"/>
        <v>1388</v>
      </c>
      <c r="R61" s="73">
        <f>I61-Q61</f>
        <v>124</v>
      </c>
    </row>
    <row r="62" spans="1:18" ht="15.75" thickTop="1" x14ac:dyDescent="0.25">
      <c r="A62" s="28" t="s">
        <v>184</v>
      </c>
      <c r="B62" s="28"/>
      <c r="C62" s="28"/>
      <c r="D62" s="111"/>
      <c r="E62" s="111"/>
      <c r="F62" s="28"/>
      <c r="G62" s="28"/>
      <c r="H62" s="28"/>
      <c r="I62" s="111"/>
      <c r="J62" s="111"/>
      <c r="K62" s="111"/>
      <c r="L62" s="111"/>
      <c r="M62" s="111"/>
      <c r="N62" s="111"/>
      <c r="O62" s="111"/>
      <c r="P62" s="111"/>
      <c r="Q62" s="111"/>
      <c r="R62" s="111"/>
    </row>
    <row r="63" spans="1:18" x14ac:dyDescent="0.25">
      <c r="A63" s="91"/>
      <c r="B63" s="91"/>
      <c r="C63" s="91"/>
      <c r="D63" s="91"/>
      <c r="E63" s="91"/>
      <c r="F63" s="91"/>
      <c r="G63" s="91"/>
      <c r="H63" s="91"/>
      <c r="I63" s="112"/>
      <c r="J63" s="91"/>
      <c r="K63" s="91"/>
      <c r="L63" s="91"/>
      <c r="M63" s="91"/>
      <c r="N63" s="91"/>
      <c r="O63" s="91"/>
      <c r="P63" s="91"/>
      <c r="Q63" s="91"/>
      <c r="R63" s="91"/>
    </row>
    <row r="64" spans="1:18" x14ac:dyDescent="0.25">
      <c r="R64" s="5"/>
    </row>
    <row r="65" spans="1:20" ht="15.75" x14ac:dyDescent="0.25">
      <c r="A65" s="70" t="s">
        <v>160</v>
      </c>
      <c r="B65" s="70"/>
      <c r="C65" s="70"/>
      <c r="D65" s="70"/>
      <c r="E65" s="70"/>
      <c r="F65" s="70"/>
      <c r="G65" s="70"/>
      <c r="H65" s="70"/>
      <c r="I65" s="70"/>
      <c r="J65" s="70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5.75" x14ac:dyDescent="0.25">
      <c r="A66" s="70" t="s">
        <v>146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</row>
    <row r="67" spans="1:20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20" x14ac:dyDescent="0.25">
      <c r="A68" s="156"/>
      <c r="B68" s="156"/>
      <c r="C68" s="157" t="s">
        <v>137</v>
      </c>
      <c r="D68" s="157"/>
      <c r="E68" s="157"/>
      <c r="F68" s="157"/>
      <c r="G68" s="157"/>
      <c r="H68" s="157"/>
      <c r="I68" s="157"/>
      <c r="J68" s="158" t="s">
        <v>138</v>
      </c>
      <c r="K68" s="159"/>
      <c r="L68" s="159"/>
      <c r="M68" s="159"/>
      <c r="N68" s="159"/>
      <c r="O68" s="159"/>
      <c r="P68" s="159"/>
      <c r="Q68" s="160"/>
      <c r="R68" s="160"/>
      <c r="S68" s="161"/>
      <c r="T68" s="162" t="s">
        <v>145</v>
      </c>
    </row>
    <row r="69" spans="1:20" ht="78" thickBot="1" x14ac:dyDescent="0.3">
      <c r="A69" s="30" t="s">
        <v>32</v>
      </c>
      <c r="B69" s="30" t="s">
        <v>18</v>
      </c>
      <c r="C69" s="82" t="s">
        <v>139</v>
      </c>
      <c r="D69" s="82" t="s">
        <v>140</v>
      </c>
      <c r="E69" s="82" t="s">
        <v>182</v>
      </c>
      <c r="F69" s="83" t="s">
        <v>141</v>
      </c>
      <c r="G69" s="82" t="s">
        <v>177</v>
      </c>
      <c r="H69" s="82" t="s">
        <v>3</v>
      </c>
      <c r="I69" s="84" t="s">
        <v>4</v>
      </c>
      <c r="J69" s="82" t="s">
        <v>5</v>
      </c>
      <c r="K69" s="82" t="s">
        <v>142</v>
      </c>
      <c r="L69" s="82" t="s">
        <v>143</v>
      </c>
      <c r="M69" s="83" t="s">
        <v>144</v>
      </c>
      <c r="N69" s="83" t="s">
        <v>188</v>
      </c>
      <c r="O69" s="82" t="s">
        <v>7</v>
      </c>
      <c r="P69" s="82" t="s">
        <v>8</v>
      </c>
      <c r="Q69" s="82" t="s">
        <v>189</v>
      </c>
      <c r="R69" s="83" t="s">
        <v>3</v>
      </c>
      <c r="S69" s="83" t="s">
        <v>4</v>
      </c>
      <c r="T69" s="163"/>
    </row>
    <row r="70" spans="1:20" ht="15.75" thickTop="1" x14ac:dyDescent="0.25">
      <c r="A70" s="53">
        <v>2020</v>
      </c>
      <c r="B70" s="53" t="s">
        <v>19</v>
      </c>
      <c r="C70" s="54">
        <v>18</v>
      </c>
      <c r="D70" s="54">
        <v>1</v>
      </c>
      <c r="E70" s="54">
        <v>1</v>
      </c>
      <c r="F70" s="54">
        <v>72</v>
      </c>
      <c r="G70" s="54">
        <v>0</v>
      </c>
      <c r="H70" s="54">
        <v>1</v>
      </c>
      <c r="I70" s="55">
        <f t="shared" ref="I70:I81" si="13">SUM(C70:H70)</f>
        <v>93</v>
      </c>
      <c r="J70" s="54">
        <v>2</v>
      </c>
      <c r="K70" s="56">
        <v>1</v>
      </c>
      <c r="L70" s="54">
        <v>94</v>
      </c>
      <c r="M70" s="54">
        <v>0</v>
      </c>
      <c r="N70" s="117"/>
      <c r="O70" s="54">
        <v>2</v>
      </c>
      <c r="P70" s="54">
        <v>2</v>
      </c>
      <c r="Q70" s="117"/>
      <c r="R70" s="54">
        <v>0</v>
      </c>
      <c r="S70" s="31">
        <f>SUM(J70:R70)</f>
        <v>101</v>
      </c>
      <c r="T70" s="31">
        <f t="shared" ref="T70:T82" si="14">I70-S70</f>
        <v>-8</v>
      </c>
    </row>
    <row r="71" spans="1:20" x14ac:dyDescent="0.25">
      <c r="A71" s="57">
        <v>2020</v>
      </c>
      <c r="B71" s="57" t="s">
        <v>20</v>
      </c>
      <c r="C71" s="51">
        <v>15</v>
      </c>
      <c r="D71" s="51">
        <v>3</v>
      </c>
      <c r="E71" s="51">
        <v>0</v>
      </c>
      <c r="F71" s="51">
        <v>83</v>
      </c>
      <c r="G71" s="51">
        <v>0</v>
      </c>
      <c r="H71" s="51">
        <v>0</v>
      </c>
      <c r="I71" s="31">
        <f t="shared" si="13"/>
        <v>101</v>
      </c>
      <c r="J71" s="51">
        <v>5</v>
      </c>
      <c r="K71" s="58">
        <v>5</v>
      </c>
      <c r="L71" s="51">
        <v>124</v>
      </c>
      <c r="M71" s="51">
        <v>0</v>
      </c>
      <c r="N71" s="118"/>
      <c r="O71" s="51">
        <v>2</v>
      </c>
      <c r="P71" s="51">
        <v>1</v>
      </c>
      <c r="Q71" s="118"/>
      <c r="R71" s="51">
        <v>0</v>
      </c>
      <c r="S71" s="31">
        <f>SUM(J71:R71)</f>
        <v>137</v>
      </c>
      <c r="T71" s="31">
        <f t="shared" si="14"/>
        <v>-36</v>
      </c>
    </row>
    <row r="72" spans="1:20" x14ac:dyDescent="0.25">
      <c r="A72" s="57">
        <v>2020</v>
      </c>
      <c r="B72" s="57" t="s">
        <v>21</v>
      </c>
      <c r="C72" s="51">
        <v>14</v>
      </c>
      <c r="D72" s="51">
        <v>1</v>
      </c>
      <c r="E72" s="51">
        <v>1</v>
      </c>
      <c r="F72" s="51">
        <v>63</v>
      </c>
      <c r="G72" s="51">
        <v>2</v>
      </c>
      <c r="H72" s="51">
        <v>0</v>
      </c>
      <c r="I72" s="31">
        <f t="shared" si="13"/>
        <v>81</v>
      </c>
      <c r="J72" s="51">
        <v>1</v>
      </c>
      <c r="K72" s="58">
        <v>1</v>
      </c>
      <c r="L72" s="51">
        <v>58</v>
      </c>
      <c r="M72" s="51">
        <v>0</v>
      </c>
      <c r="N72" s="118"/>
      <c r="O72" s="51">
        <v>1</v>
      </c>
      <c r="P72" s="51">
        <v>0</v>
      </c>
      <c r="Q72" s="118"/>
      <c r="R72" s="51">
        <v>0</v>
      </c>
      <c r="S72" s="31">
        <f>SUM(J72:R72)</f>
        <v>61</v>
      </c>
      <c r="T72" s="31">
        <f t="shared" si="14"/>
        <v>20</v>
      </c>
    </row>
    <row r="73" spans="1:20" x14ac:dyDescent="0.25">
      <c r="A73" s="57">
        <v>2020</v>
      </c>
      <c r="B73" s="57" t="s">
        <v>22</v>
      </c>
      <c r="C73" s="51">
        <v>16</v>
      </c>
      <c r="D73" s="51">
        <v>0</v>
      </c>
      <c r="E73" s="51">
        <v>0</v>
      </c>
      <c r="F73" s="51">
        <v>23</v>
      </c>
      <c r="G73" s="51">
        <v>0</v>
      </c>
      <c r="H73" s="51">
        <v>0</v>
      </c>
      <c r="I73" s="31">
        <f t="shared" si="13"/>
        <v>39</v>
      </c>
      <c r="J73" s="51">
        <v>0</v>
      </c>
      <c r="K73" s="58">
        <v>0</v>
      </c>
      <c r="L73" s="51">
        <v>28</v>
      </c>
      <c r="M73" s="51">
        <v>0</v>
      </c>
      <c r="N73" s="118"/>
      <c r="O73" s="51">
        <v>0</v>
      </c>
      <c r="P73" s="51">
        <v>0</v>
      </c>
      <c r="Q73" s="118"/>
      <c r="R73" s="51">
        <v>0</v>
      </c>
      <c r="S73" s="31">
        <f>SUM(J73:R73)</f>
        <v>28</v>
      </c>
      <c r="T73" s="31">
        <f t="shared" si="14"/>
        <v>11</v>
      </c>
    </row>
    <row r="74" spans="1:20" x14ac:dyDescent="0.25">
      <c r="A74" s="57">
        <v>2020</v>
      </c>
      <c r="B74" s="57" t="s">
        <v>23</v>
      </c>
      <c r="C74" s="51">
        <v>26</v>
      </c>
      <c r="D74" s="58">
        <v>1</v>
      </c>
      <c r="E74" s="58">
        <v>0</v>
      </c>
      <c r="F74" s="58">
        <v>48</v>
      </c>
      <c r="G74" s="58">
        <v>0</v>
      </c>
      <c r="H74" s="58">
        <v>1</v>
      </c>
      <c r="I74" s="31">
        <f t="shared" si="13"/>
        <v>76</v>
      </c>
      <c r="J74" s="51">
        <v>1</v>
      </c>
      <c r="K74" s="58">
        <v>4</v>
      </c>
      <c r="L74" s="51">
        <v>48</v>
      </c>
      <c r="M74" s="58">
        <v>0</v>
      </c>
      <c r="N74" s="118"/>
      <c r="O74" s="58">
        <v>1</v>
      </c>
      <c r="P74" s="58">
        <v>1</v>
      </c>
      <c r="Q74" s="118"/>
      <c r="R74" s="58">
        <v>0</v>
      </c>
      <c r="S74" s="31">
        <f>SUM(J74:R74)</f>
        <v>55</v>
      </c>
      <c r="T74" s="31">
        <f t="shared" si="14"/>
        <v>21</v>
      </c>
    </row>
    <row r="75" spans="1:20" x14ac:dyDescent="0.25">
      <c r="A75" s="57">
        <v>2020</v>
      </c>
      <c r="B75" s="57" t="s">
        <v>24</v>
      </c>
      <c r="C75" s="51">
        <v>35</v>
      </c>
      <c r="D75" s="58">
        <v>2</v>
      </c>
      <c r="E75" s="58">
        <v>3</v>
      </c>
      <c r="F75" s="58">
        <v>127</v>
      </c>
      <c r="G75" s="58">
        <v>0</v>
      </c>
      <c r="H75" s="58">
        <v>1</v>
      </c>
      <c r="I75" s="31">
        <f t="shared" si="13"/>
        <v>168</v>
      </c>
      <c r="J75" s="58">
        <v>0</v>
      </c>
      <c r="K75" s="58">
        <v>4</v>
      </c>
      <c r="L75" s="58">
        <v>112</v>
      </c>
      <c r="M75" s="58">
        <v>0</v>
      </c>
      <c r="N75" s="58">
        <v>0</v>
      </c>
      <c r="O75" s="58">
        <v>4</v>
      </c>
      <c r="P75" s="58">
        <v>3</v>
      </c>
      <c r="Q75" s="58">
        <v>0</v>
      </c>
      <c r="R75" s="58">
        <v>0</v>
      </c>
      <c r="S75" s="31">
        <f t="shared" ref="S75:S81" si="15">SUM(J75:R75)</f>
        <v>123</v>
      </c>
      <c r="T75" s="31">
        <f t="shared" si="14"/>
        <v>45</v>
      </c>
    </row>
    <row r="76" spans="1:20" x14ac:dyDescent="0.25">
      <c r="A76" s="57">
        <v>2020</v>
      </c>
      <c r="B76" s="57" t="s">
        <v>25</v>
      </c>
      <c r="C76" s="51">
        <v>45</v>
      </c>
      <c r="D76" s="58">
        <v>3</v>
      </c>
      <c r="E76" s="58">
        <v>2</v>
      </c>
      <c r="F76" s="58">
        <v>131</v>
      </c>
      <c r="G76" s="58">
        <v>0</v>
      </c>
      <c r="H76" s="58">
        <v>2</v>
      </c>
      <c r="I76" s="31">
        <f t="shared" si="13"/>
        <v>183</v>
      </c>
      <c r="J76" s="58">
        <v>1</v>
      </c>
      <c r="K76" s="58">
        <v>1</v>
      </c>
      <c r="L76" s="58">
        <v>111</v>
      </c>
      <c r="M76" s="58">
        <v>0</v>
      </c>
      <c r="N76" s="58">
        <v>0</v>
      </c>
      <c r="O76" s="58">
        <v>4</v>
      </c>
      <c r="P76" s="58">
        <v>2</v>
      </c>
      <c r="Q76" s="58">
        <v>0</v>
      </c>
      <c r="R76" s="58">
        <v>0</v>
      </c>
      <c r="S76" s="31">
        <f t="shared" si="15"/>
        <v>119</v>
      </c>
      <c r="T76" s="31">
        <f t="shared" si="14"/>
        <v>64</v>
      </c>
    </row>
    <row r="77" spans="1:20" x14ac:dyDescent="0.25">
      <c r="A77" s="57">
        <v>2020</v>
      </c>
      <c r="B77" s="57" t="s">
        <v>26</v>
      </c>
      <c r="C77" s="51">
        <v>29</v>
      </c>
      <c r="D77" s="58">
        <v>2</v>
      </c>
      <c r="E77" s="58">
        <v>1</v>
      </c>
      <c r="F77" s="58">
        <v>95</v>
      </c>
      <c r="G77" s="58">
        <v>0</v>
      </c>
      <c r="H77" s="58">
        <v>4</v>
      </c>
      <c r="I77" s="31">
        <f t="shared" si="13"/>
        <v>131</v>
      </c>
      <c r="J77" s="58">
        <v>1</v>
      </c>
      <c r="K77" s="58">
        <v>4</v>
      </c>
      <c r="L77" s="58">
        <v>69</v>
      </c>
      <c r="M77" s="58">
        <v>0</v>
      </c>
      <c r="N77" s="58">
        <v>1</v>
      </c>
      <c r="O77" s="58">
        <v>3</v>
      </c>
      <c r="P77" s="58">
        <v>2</v>
      </c>
      <c r="Q77" s="58">
        <v>0</v>
      </c>
      <c r="R77" s="58">
        <v>0</v>
      </c>
      <c r="S77" s="31">
        <f t="shared" si="15"/>
        <v>80</v>
      </c>
      <c r="T77" s="31">
        <f t="shared" si="14"/>
        <v>51</v>
      </c>
    </row>
    <row r="78" spans="1:20" x14ac:dyDescent="0.25">
      <c r="A78" s="57">
        <v>2020</v>
      </c>
      <c r="B78" s="57" t="s">
        <v>27</v>
      </c>
      <c r="C78" s="51">
        <v>44</v>
      </c>
      <c r="D78" s="58">
        <v>10</v>
      </c>
      <c r="E78" s="58">
        <v>2</v>
      </c>
      <c r="F78" s="58">
        <v>118</v>
      </c>
      <c r="G78" s="58">
        <v>0</v>
      </c>
      <c r="H78" s="58">
        <v>3</v>
      </c>
      <c r="I78" s="31">
        <f t="shared" si="13"/>
        <v>177</v>
      </c>
      <c r="J78" s="58">
        <v>5</v>
      </c>
      <c r="K78" s="58">
        <v>3</v>
      </c>
      <c r="L78" s="58">
        <v>117</v>
      </c>
      <c r="M78" s="58">
        <v>0</v>
      </c>
      <c r="N78" s="58">
        <v>0</v>
      </c>
      <c r="O78" s="58">
        <v>5</v>
      </c>
      <c r="P78" s="58">
        <v>3</v>
      </c>
      <c r="Q78" s="58">
        <v>0</v>
      </c>
      <c r="R78" s="58">
        <v>0</v>
      </c>
      <c r="S78" s="31">
        <f t="shared" si="15"/>
        <v>133</v>
      </c>
      <c r="T78" s="31">
        <f t="shared" si="14"/>
        <v>44</v>
      </c>
    </row>
    <row r="79" spans="1:20" x14ac:dyDescent="0.25">
      <c r="A79" s="57">
        <v>2020</v>
      </c>
      <c r="B79" s="57" t="s">
        <v>28</v>
      </c>
      <c r="C79" s="51">
        <v>83</v>
      </c>
      <c r="D79" s="58">
        <v>4</v>
      </c>
      <c r="E79" s="58">
        <v>0</v>
      </c>
      <c r="F79" s="58">
        <v>144</v>
      </c>
      <c r="G79" s="58">
        <v>1</v>
      </c>
      <c r="H79" s="58">
        <v>0</v>
      </c>
      <c r="I79" s="31">
        <f t="shared" si="13"/>
        <v>232</v>
      </c>
      <c r="J79" s="58">
        <v>1</v>
      </c>
      <c r="K79" s="58">
        <v>3</v>
      </c>
      <c r="L79" s="58">
        <v>112</v>
      </c>
      <c r="M79" s="58">
        <v>0</v>
      </c>
      <c r="N79" s="58">
        <v>1</v>
      </c>
      <c r="O79" s="58">
        <v>4</v>
      </c>
      <c r="P79" s="58">
        <v>2</v>
      </c>
      <c r="Q79" s="58">
        <v>0</v>
      </c>
      <c r="R79" s="58">
        <v>0</v>
      </c>
      <c r="S79" s="31">
        <f t="shared" si="15"/>
        <v>123</v>
      </c>
      <c r="T79" s="31">
        <f t="shared" si="14"/>
        <v>109</v>
      </c>
    </row>
    <row r="80" spans="1:20" x14ac:dyDescent="0.25">
      <c r="A80" s="57">
        <v>2020</v>
      </c>
      <c r="B80" s="57" t="s">
        <v>29</v>
      </c>
      <c r="C80" s="51">
        <v>98</v>
      </c>
      <c r="D80" s="58">
        <v>5</v>
      </c>
      <c r="E80" s="58">
        <v>1</v>
      </c>
      <c r="F80" s="58">
        <v>127</v>
      </c>
      <c r="G80" s="58">
        <v>0</v>
      </c>
      <c r="H80" s="58">
        <v>0</v>
      </c>
      <c r="I80" s="31">
        <f t="shared" si="13"/>
        <v>231</v>
      </c>
      <c r="J80" s="58">
        <v>1</v>
      </c>
      <c r="K80" s="58">
        <v>4</v>
      </c>
      <c r="L80" s="58">
        <v>95</v>
      </c>
      <c r="M80" s="58">
        <v>0</v>
      </c>
      <c r="N80" s="58">
        <v>0</v>
      </c>
      <c r="O80" s="58">
        <v>1</v>
      </c>
      <c r="P80" s="58">
        <v>1</v>
      </c>
      <c r="Q80" s="58">
        <v>0</v>
      </c>
      <c r="R80" s="58">
        <v>1</v>
      </c>
      <c r="S80" s="31">
        <f t="shared" si="15"/>
        <v>103</v>
      </c>
      <c r="T80" s="31">
        <f t="shared" si="14"/>
        <v>128</v>
      </c>
    </row>
    <row r="81" spans="1:20" ht="15.75" thickBot="1" x14ac:dyDescent="0.3">
      <c r="A81" s="57">
        <v>2020</v>
      </c>
      <c r="B81" s="57" t="s">
        <v>30</v>
      </c>
      <c r="C81" s="51">
        <v>74</v>
      </c>
      <c r="D81" s="51">
        <v>4</v>
      </c>
      <c r="E81" s="51">
        <v>0</v>
      </c>
      <c r="F81" s="51">
        <v>145</v>
      </c>
      <c r="G81" s="51">
        <v>0</v>
      </c>
      <c r="H81" s="51">
        <v>4</v>
      </c>
      <c r="I81" s="31">
        <f t="shared" si="13"/>
        <v>227</v>
      </c>
      <c r="J81" s="58">
        <v>6</v>
      </c>
      <c r="K81" s="58">
        <v>1</v>
      </c>
      <c r="L81" s="58">
        <v>117</v>
      </c>
      <c r="M81" s="58">
        <v>0</v>
      </c>
      <c r="N81" s="58">
        <v>0</v>
      </c>
      <c r="O81" s="58">
        <v>3</v>
      </c>
      <c r="P81" s="58">
        <v>2</v>
      </c>
      <c r="Q81" s="58">
        <v>0</v>
      </c>
      <c r="R81" s="58">
        <v>0</v>
      </c>
      <c r="S81" s="31">
        <f t="shared" si="15"/>
        <v>129</v>
      </c>
      <c r="T81" s="31">
        <f t="shared" si="14"/>
        <v>98</v>
      </c>
    </row>
    <row r="82" spans="1:20" ht="16.5" thickTop="1" thickBot="1" x14ac:dyDescent="0.3">
      <c r="A82" s="164" t="s">
        <v>4</v>
      </c>
      <c r="B82" s="164"/>
      <c r="C82" s="73">
        <f>SUM(C70:C81)</f>
        <v>497</v>
      </c>
      <c r="D82" s="72">
        <f t="shared" ref="D82:L82" si="16">SUM(D70:D81)</f>
        <v>36</v>
      </c>
      <c r="E82" s="73">
        <f t="shared" si="16"/>
        <v>11</v>
      </c>
      <c r="F82" s="73">
        <f t="shared" si="16"/>
        <v>1176</v>
      </c>
      <c r="G82" s="72">
        <f t="shared" si="16"/>
        <v>3</v>
      </c>
      <c r="H82" s="73">
        <f t="shared" si="16"/>
        <v>16</v>
      </c>
      <c r="I82" s="73">
        <f t="shared" si="16"/>
        <v>1739</v>
      </c>
      <c r="J82" s="72">
        <f t="shared" si="16"/>
        <v>24</v>
      </c>
      <c r="K82" s="73">
        <f t="shared" si="16"/>
        <v>31</v>
      </c>
      <c r="L82" s="73">
        <f t="shared" si="16"/>
        <v>1085</v>
      </c>
      <c r="M82" s="72">
        <f t="shared" ref="M82:S82" si="17">SUM(M70:M81)</f>
        <v>0</v>
      </c>
      <c r="N82" s="72">
        <f t="shared" si="17"/>
        <v>2</v>
      </c>
      <c r="O82" s="72">
        <f t="shared" si="17"/>
        <v>30</v>
      </c>
      <c r="P82" s="72">
        <f t="shared" si="17"/>
        <v>19</v>
      </c>
      <c r="Q82" s="73">
        <f t="shared" si="17"/>
        <v>0</v>
      </c>
      <c r="R82" s="72">
        <f t="shared" si="17"/>
        <v>1</v>
      </c>
      <c r="S82" s="73">
        <f t="shared" si="17"/>
        <v>1192</v>
      </c>
      <c r="T82" s="73">
        <f t="shared" si="14"/>
        <v>547</v>
      </c>
    </row>
    <row r="83" spans="1:20" ht="15.75" thickTop="1" x14ac:dyDescent="0.25">
      <c r="A83" s="28" t="s">
        <v>184</v>
      </c>
      <c r="B83" s="28"/>
      <c r="C83" s="28"/>
      <c r="D83" s="111"/>
      <c r="E83" s="111"/>
      <c r="F83" s="28"/>
      <c r="G83" s="28"/>
      <c r="H83" s="28"/>
      <c r="I83" s="111"/>
      <c r="J83" s="111"/>
      <c r="K83" s="111"/>
      <c r="L83" s="111"/>
      <c r="M83" s="111"/>
      <c r="N83" s="111"/>
      <c r="O83" s="111"/>
      <c r="P83" s="111"/>
      <c r="Q83" s="111"/>
      <c r="R83" s="111"/>
    </row>
    <row r="86" spans="1:20" ht="15.75" x14ac:dyDescent="0.25">
      <c r="A86" s="70" t="s">
        <v>160</v>
      </c>
      <c r="B86" s="70"/>
      <c r="C86" s="70"/>
      <c r="D86" s="70"/>
      <c r="E86" s="70"/>
      <c r="F86" s="70"/>
      <c r="G86" s="70"/>
      <c r="H86" s="70"/>
      <c r="I86" s="70"/>
      <c r="J86" s="70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5.75" x14ac:dyDescent="0.25">
      <c r="A87" s="70" t="s">
        <v>146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</row>
    <row r="88" spans="1:20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1:20" x14ac:dyDescent="0.25">
      <c r="A89" s="156"/>
      <c r="B89" s="156"/>
      <c r="C89" s="157" t="s">
        <v>137</v>
      </c>
      <c r="D89" s="157"/>
      <c r="E89" s="157"/>
      <c r="F89" s="157"/>
      <c r="G89" s="157"/>
      <c r="H89" s="157"/>
      <c r="I89" s="157"/>
      <c r="J89" s="158" t="s">
        <v>138</v>
      </c>
      <c r="K89" s="159"/>
      <c r="L89" s="159"/>
      <c r="M89" s="159"/>
      <c r="N89" s="159"/>
      <c r="O89" s="159"/>
      <c r="P89" s="159"/>
      <c r="Q89" s="160"/>
      <c r="R89" s="160"/>
      <c r="S89" s="161"/>
      <c r="T89" s="162" t="s">
        <v>145</v>
      </c>
    </row>
    <row r="90" spans="1:20" ht="78" thickBot="1" x14ac:dyDescent="0.3">
      <c r="A90" s="30" t="s">
        <v>32</v>
      </c>
      <c r="B90" s="30" t="s">
        <v>18</v>
      </c>
      <c r="C90" s="82" t="s">
        <v>139</v>
      </c>
      <c r="D90" s="82" t="s">
        <v>140</v>
      </c>
      <c r="E90" s="82" t="s">
        <v>182</v>
      </c>
      <c r="F90" s="83" t="s">
        <v>141</v>
      </c>
      <c r="G90" s="82" t="s">
        <v>177</v>
      </c>
      <c r="H90" s="82" t="s">
        <v>3</v>
      </c>
      <c r="I90" s="84" t="s">
        <v>4</v>
      </c>
      <c r="J90" s="82" t="s">
        <v>5</v>
      </c>
      <c r="K90" s="82" t="s">
        <v>142</v>
      </c>
      <c r="L90" s="82" t="s">
        <v>143</v>
      </c>
      <c r="M90" s="83" t="s">
        <v>144</v>
      </c>
      <c r="N90" s="83" t="s">
        <v>188</v>
      </c>
      <c r="O90" s="82" t="s">
        <v>7</v>
      </c>
      <c r="P90" s="82" t="s">
        <v>8</v>
      </c>
      <c r="Q90" s="82" t="s">
        <v>189</v>
      </c>
      <c r="R90" s="83" t="s">
        <v>3</v>
      </c>
      <c r="S90" s="83" t="s">
        <v>4</v>
      </c>
      <c r="T90" s="163"/>
    </row>
    <row r="91" spans="1:20" ht="15.75" thickTop="1" x14ac:dyDescent="0.25">
      <c r="A91" s="53">
        <v>2021</v>
      </c>
      <c r="B91" s="53" t="s">
        <v>19</v>
      </c>
      <c r="C91" s="54">
        <v>22</v>
      </c>
      <c r="D91" s="54">
        <v>4</v>
      </c>
      <c r="E91" s="54">
        <v>1</v>
      </c>
      <c r="F91" s="54">
        <v>101</v>
      </c>
      <c r="G91" s="54">
        <v>0</v>
      </c>
      <c r="H91" s="54">
        <v>2</v>
      </c>
      <c r="I91" s="55">
        <f t="shared" ref="I91:I102" si="18">SUM(C91:H91)</f>
        <v>130</v>
      </c>
      <c r="J91" s="54">
        <v>3</v>
      </c>
      <c r="K91" s="56">
        <v>3</v>
      </c>
      <c r="L91" s="54">
        <v>87</v>
      </c>
      <c r="M91" s="54">
        <v>1</v>
      </c>
      <c r="N91" s="56">
        <v>1</v>
      </c>
      <c r="O91" s="54">
        <v>0</v>
      </c>
      <c r="P91" s="54">
        <v>2</v>
      </c>
      <c r="Q91" s="56">
        <v>0</v>
      </c>
      <c r="R91" s="54">
        <v>0</v>
      </c>
      <c r="S91" s="31">
        <f>SUM(J91:R91)</f>
        <v>97</v>
      </c>
      <c r="T91" s="31">
        <f t="shared" ref="T91:T103" si="19">I91-S91</f>
        <v>33</v>
      </c>
    </row>
    <row r="92" spans="1:20" x14ac:dyDescent="0.25">
      <c r="A92" s="57">
        <v>2021</v>
      </c>
      <c r="B92" s="57" t="s">
        <v>20</v>
      </c>
      <c r="C92" s="130">
        <v>23</v>
      </c>
      <c r="D92" s="130">
        <v>5</v>
      </c>
      <c r="E92" s="130">
        <v>2</v>
      </c>
      <c r="F92" s="130">
        <v>117</v>
      </c>
      <c r="G92" s="130">
        <v>0</v>
      </c>
      <c r="H92" s="130">
        <v>2</v>
      </c>
      <c r="I92" s="31">
        <f t="shared" si="18"/>
        <v>149</v>
      </c>
      <c r="J92" s="51">
        <v>3</v>
      </c>
      <c r="K92" s="58">
        <v>2</v>
      </c>
      <c r="L92" s="51">
        <v>94</v>
      </c>
      <c r="M92" s="51">
        <v>0</v>
      </c>
      <c r="N92" s="58">
        <v>0</v>
      </c>
      <c r="O92" s="51">
        <v>3</v>
      </c>
      <c r="P92" s="51">
        <v>0</v>
      </c>
      <c r="Q92" s="58">
        <v>0</v>
      </c>
      <c r="R92" s="51">
        <v>0</v>
      </c>
      <c r="S92" s="31">
        <f>SUM(J92:R92)</f>
        <v>102</v>
      </c>
      <c r="T92" s="31">
        <f t="shared" si="19"/>
        <v>47</v>
      </c>
    </row>
    <row r="93" spans="1:20" x14ac:dyDescent="0.25">
      <c r="A93" s="57">
        <v>2021</v>
      </c>
      <c r="B93" s="57" t="s">
        <v>21</v>
      </c>
      <c r="C93" s="51">
        <v>21</v>
      </c>
      <c r="D93" s="51">
        <v>1</v>
      </c>
      <c r="E93" s="51">
        <v>0</v>
      </c>
      <c r="F93" s="51">
        <v>171</v>
      </c>
      <c r="G93" s="51">
        <v>0</v>
      </c>
      <c r="H93" s="51">
        <v>1</v>
      </c>
      <c r="I93" s="31">
        <f t="shared" si="18"/>
        <v>194</v>
      </c>
      <c r="J93" s="51">
        <v>2</v>
      </c>
      <c r="K93" s="58">
        <v>8</v>
      </c>
      <c r="L93" s="51">
        <v>148</v>
      </c>
      <c r="M93" s="51">
        <v>0</v>
      </c>
      <c r="N93" s="58">
        <v>2</v>
      </c>
      <c r="O93" s="51">
        <v>5</v>
      </c>
      <c r="P93" s="51">
        <v>1</v>
      </c>
      <c r="Q93" s="58">
        <v>0</v>
      </c>
      <c r="R93" s="51">
        <v>0</v>
      </c>
      <c r="S93" s="31">
        <f>SUM(J93:R93)</f>
        <v>166</v>
      </c>
      <c r="T93" s="31">
        <f t="shared" si="19"/>
        <v>28</v>
      </c>
    </row>
    <row r="94" spans="1:20" x14ac:dyDescent="0.25">
      <c r="A94" s="57">
        <v>2021</v>
      </c>
      <c r="B94" s="57" t="s">
        <v>22</v>
      </c>
      <c r="C94" s="51">
        <v>43</v>
      </c>
      <c r="D94" s="51">
        <v>1</v>
      </c>
      <c r="E94" s="51">
        <v>4</v>
      </c>
      <c r="F94" s="51">
        <v>152</v>
      </c>
      <c r="G94" s="51">
        <v>2</v>
      </c>
      <c r="H94" s="51">
        <v>3</v>
      </c>
      <c r="I94" s="31">
        <f t="shared" si="18"/>
        <v>205</v>
      </c>
      <c r="J94" s="51">
        <v>3</v>
      </c>
      <c r="K94" s="58">
        <v>7</v>
      </c>
      <c r="L94" s="51">
        <v>135</v>
      </c>
      <c r="M94" s="51">
        <v>0</v>
      </c>
      <c r="N94" s="58">
        <v>0</v>
      </c>
      <c r="O94" s="51">
        <v>3</v>
      </c>
      <c r="P94" s="51">
        <v>0</v>
      </c>
      <c r="Q94" s="58">
        <v>0</v>
      </c>
      <c r="R94" s="51">
        <v>0</v>
      </c>
      <c r="S94" s="31">
        <f>SUM(J94:R94)</f>
        <v>148</v>
      </c>
      <c r="T94" s="31">
        <f t="shared" si="19"/>
        <v>57</v>
      </c>
    </row>
    <row r="95" spans="1:20" x14ac:dyDescent="0.25">
      <c r="A95" s="57">
        <v>2021</v>
      </c>
      <c r="B95" s="57" t="s">
        <v>23</v>
      </c>
      <c r="C95" s="51">
        <v>41</v>
      </c>
      <c r="D95" s="58">
        <v>1</v>
      </c>
      <c r="E95" s="58">
        <v>0</v>
      </c>
      <c r="F95" s="58">
        <v>139</v>
      </c>
      <c r="G95" s="58">
        <v>0</v>
      </c>
      <c r="H95" s="58">
        <v>8</v>
      </c>
      <c r="I95" s="31">
        <f t="shared" si="18"/>
        <v>189</v>
      </c>
      <c r="J95" s="51">
        <v>3</v>
      </c>
      <c r="K95" s="58">
        <v>6</v>
      </c>
      <c r="L95" s="51">
        <v>134</v>
      </c>
      <c r="M95" s="58">
        <v>1</v>
      </c>
      <c r="N95" s="58">
        <v>0</v>
      </c>
      <c r="O95" s="58">
        <v>2</v>
      </c>
      <c r="P95" s="58">
        <v>0</v>
      </c>
      <c r="Q95" s="58">
        <v>0</v>
      </c>
      <c r="R95" s="58">
        <v>0</v>
      </c>
      <c r="S95" s="31">
        <f>SUM(J95:R95)</f>
        <v>146</v>
      </c>
      <c r="T95" s="31">
        <f t="shared" si="19"/>
        <v>43</v>
      </c>
    </row>
    <row r="96" spans="1:20" x14ac:dyDescent="0.25">
      <c r="A96" s="57">
        <v>2021</v>
      </c>
      <c r="B96" s="57" t="s">
        <v>24</v>
      </c>
      <c r="C96" s="51">
        <v>32</v>
      </c>
      <c r="D96" s="58">
        <v>6</v>
      </c>
      <c r="E96" s="58">
        <v>0</v>
      </c>
      <c r="F96" s="58">
        <v>152</v>
      </c>
      <c r="G96" s="58">
        <v>0</v>
      </c>
      <c r="H96" s="58">
        <v>4</v>
      </c>
      <c r="I96" s="31">
        <f t="shared" si="18"/>
        <v>194</v>
      </c>
      <c r="J96" s="58">
        <v>4</v>
      </c>
      <c r="K96" s="58">
        <v>5</v>
      </c>
      <c r="L96" s="58">
        <v>137</v>
      </c>
      <c r="M96" s="58">
        <v>0</v>
      </c>
      <c r="N96" s="58">
        <v>0</v>
      </c>
      <c r="O96" s="58">
        <v>7</v>
      </c>
      <c r="P96" s="58">
        <v>1</v>
      </c>
      <c r="Q96" s="58">
        <v>0</v>
      </c>
      <c r="R96" s="58">
        <v>0</v>
      </c>
      <c r="S96" s="31">
        <f t="shared" ref="S96:S102" si="20">SUM(J96:R96)</f>
        <v>154</v>
      </c>
      <c r="T96" s="31">
        <f t="shared" si="19"/>
        <v>40</v>
      </c>
    </row>
    <row r="97" spans="1:20" x14ac:dyDescent="0.25">
      <c r="A97" s="57">
        <v>2021</v>
      </c>
      <c r="B97" s="57" t="s">
        <v>25</v>
      </c>
      <c r="C97" s="51">
        <v>36</v>
      </c>
      <c r="D97" s="58">
        <v>2</v>
      </c>
      <c r="E97" s="58">
        <v>0</v>
      </c>
      <c r="F97" s="58">
        <v>107</v>
      </c>
      <c r="G97" s="58">
        <v>0</v>
      </c>
      <c r="H97" s="58">
        <v>1</v>
      </c>
      <c r="I97" s="31">
        <f t="shared" si="18"/>
        <v>146</v>
      </c>
      <c r="J97" s="58">
        <v>3</v>
      </c>
      <c r="K97" s="58">
        <v>10</v>
      </c>
      <c r="L97" s="58">
        <v>89</v>
      </c>
      <c r="M97" s="58">
        <v>0</v>
      </c>
      <c r="N97" s="58">
        <v>1</v>
      </c>
      <c r="O97" s="58">
        <v>2</v>
      </c>
      <c r="P97" s="58">
        <v>0</v>
      </c>
      <c r="Q97" s="58">
        <v>0</v>
      </c>
      <c r="R97" s="58">
        <v>0</v>
      </c>
      <c r="S97" s="31">
        <f t="shared" si="20"/>
        <v>105</v>
      </c>
      <c r="T97" s="31">
        <f t="shared" si="19"/>
        <v>41</v>
      </c>
    </row>
    <row r="98" spans="1:20" x14ac:dyDescent="0.25">
      <c r="A98" s="57">
        <v>2021</v>
      </c>
      <c r="B98" s="57" t="s">
        <v>26</v>
      </c>
      <c r="C98" s="51">
        <v>23</v>
      </c>
      <c r="D98" s="58">
        <v>2</v>
      </c>
      <c r="E98" s="58">
        <v>0</v>
      </c>
      <c r="F98" s="58">
        <v>87</v>
      </c>
      <c r="G98" s="58">
        <v>0</v>
      </c>
      <c r="H98" s="58">
        <v>0</v>
      </c>
      <c r="I98" s="31">
        <f t="shared" si="18"/>
        <v>112</v>
      </c>
      <c r="J98" s="58">
        <v>4</v>
      </c>
      <c r="K98" s="58">
        <v>4</v>
      </c>
      <c r="L98" s="58">
        <v>74</v>
      </c>
      <c r="M98" s="58">
        <v>0</v>
      </c>
      <c r="N98" s="58">
        <v>0</v>
      </c>
      <c r="O98" s="58">
        <v>1</v>
      </c>
      <c r="P98" s="58">
        <v>0</v>
      </c>
      <c r="Q98" s="58">
        <v>0</v>
      </c>
      <c r="R98" s="58">
        <v>0</v>
      </c>
      <c r="S98" s="31">
        <f t="shared" si="20"/>
        <v>83</v>
      </c>
      <c r="T98" s="31">
        <f t="shared" si="19"/>
        <v>29</v>
      </c>
    </row>
    <row r="99" spans="1:20" x14ac:dyDescent="0.25">
      <c r="A99" s="57">
        <v>2021</v>
      </c>
      <c r="B99" s="57" t="s">
        <v>27</v>
      </c>
      <c r="C99" s="51">
        <v>37</v>
      </c>
      <c r="D99" s="58">
        <v>2</v>
      </c>
      <c r="E99" s="58">
        <v>2</v>
      </c>
      <c r="F99" s="58">
        <v>100</v>
      </c>
      <c r="G99" s="58">
        <v>0</v>
      </c>
      <c r="H99" s="58">
        <v>1</v>
      </c>
      <c r="I99" s="31">
        <f t="shared" si="18"/>
        <v>142</v>
      </c>
      <c r="J99" s="58">
        <v>7</v>
      </c>
      <c r="K99" s="58">
        <v>4</v>
      </c>
      <c r="L99" s="58">
        <v>85</v>
      </c>
      <c r="M99" s="58">
        <v>1</v>
      </c>
      <c r="N99" s="58">
        <v>0</v>
      </c>
      <c r="O99" s="58">
        <v>6</v>
      </c>
      <c r="P99" s="58">
        <v>2</v>
      </c>
      <c r="Q99" s="58">
        <v>0</v>
      </c>
      <c r="R99" s="58">
        <v>1</v>
      </c>
      <c r="S99" s="31">
        <f t="shared" si="20"/>
        <v>106</v>
      </c>
      <c r="T99" s="31">
        <f t="shared" si="19"/>
        <v>36</v>
      </c>
    </row>
    <row r="100" spans="1:20" x14ac:dyDescent="0.25">
      <c r="A100" s="57">
        <v>2021</v>
      </c>
      <c r="B100" s="57" t="s">
        <v>28</v>
      </c>
      <c r="C100" s="51">
        <v>51</v>
      </c>
      <c r="D100" s="58">
        <v>2</v>
      </c>
      <c r="E100" s="58">
        <v>0</v>
      </c>
      <c r="F100" s="58">
        <v>101</v>
      </c>
      <c r="G100" s="58">
        <v>0</v>
      </c>
      <c r="H100" s="58">
        <v>1</v>
      </c>
      <c r="I100" s="31">
        <f t="shared" si="18"/>
        <v>155</v>
      </c>
      <c r="J100" s="58">
        <v>5</v>
      </c>
      <c r="K100" s="58">
        <v>6</v>
      </c>
      <c r="L100" s="58">
        <v>88</v>
      </c>
      <c r="M100" s="58">
        <v>0</v>
      </c>
      <c r="N100" s="58">
        <v>0</v>
      </c>
      <c r="O100" s="58">
        <v>1</v>
      </c>
      <c r="P100" s="58">
        <v>3</v>
      </c>
      <c r="Q100" s="58">
        <v>0</v>
      </c>
      <c r="R100" s="58">
        <v>0</v>
      </c>
      <c r="S100" s="31">
        <f t="shared" si="20"/>
        <v>103</v>
      </c>
      <c r="T100" s="31">
        <f t="shared" si="19"/>
        <v>52</v>
      </c>
    </row>
    <row r="101" spans="1:20" x14ac:dyDescent="0.25">
      <c r="A101" s="57">
        <v>2021</v>
      </c>
      <c r="B101" s="57" t="s">
        <v>29</v>
      </c>
      <c r="C101" s="51">
        <v>27</v>
      </c>
      <c r="D101" s="58">
        <v>1</v>
      </c>
      <c r="E101" s="58">
        <v>1</v>
      </c>
      <c r="F101" s="58">
        <v>97</v>
      </c>
      <c r="G101" s="58">
        <v>0</v>
      </c>
      <c r="H101" s="58">
        <v>1</v>
      </c>
      <c r="I101" s="31">
        <f t="shared" si="18"/>
        <v>127</v>
      </c>
      <c r="J101" s="58">
        <v>4</v>
      </c>
      <c r="K101" s="58">
        <v>7</v>
      </c>
      <c r="L101" s="58">
        <v>87</v>
      </c>
      <c r="M101" s="58">
        <v>0</v>
      </c>
      <c r="N101" s="58">
        <v>0</v>
      </c>
      <c r="O101" s="58">
        <v>2</v>
      </c>
      <c r="P101" s="58">
        <v>5</v>
      </c>
      <c r="Q101" s="58">
        <v>0</v>
      </c>
      <c r="R101" s="58">
        <v>0</v>
      </c>
      <c r="S101" s="31">
        <f t="shared" si="20"/>
        <v>105</v>
      </c>
      <c r="T101" s="31">
        <f t="shared" si="19"/>
        <v>22</v>
      </c>
    </row>
    <row r="102" spans="1:20" ht="15.75" thickBot="1" x14ac:dyDescent="0.3">
      <c r="A102" s="57">
        <v>2021</v>
      </c>
      <c r="B102" s="57" t="s">
        <v>30</v>
      </c>
      <c r="C102" s="51">
        <v>13</v>
      </c>
      <c r="D102" s="51">
        <v>5</v>
      </c>
      <c r="E102" s="51">
        <v>0</v>
      </c>
      <c r="F102" s="51">
        <v>104</v>
      </c>
      <c r="G102" s="51">
        <v>0</v>
      </c>
      <c r="H102" s="51">
        <v>0</v>
      </c>
      <c r="I102" s="31">
        <f t="shared" si="18"/>
        <v>122</v>
      </c>
      <c r="J102" s="58">
        <v>4</v>
      </c>
      <c r="K102" s="58">
        <v>6</v>
      </c>
      <c r="L102" s="58">
        <v>96</v>
      </c>
      <c r="M102" s="58">
        <v>0</v>
      </c>
      <c r="N102" s="58">
        <v>0</v>
      </c>
      <c r="O102" s="58">
        <v>3</v>
      </c>
      <c r="P102" s="58">
        <v>3</v>
      </c>
      <c r="Q102" s="58">
        <v>0</v>
      </c>
      <c r="R102" s="58">
        <v>0</v>
      </c>
      <c r="S102" s="31">
        <f t="shared" si="20"/>
        <v>112</v>
      </c>
      <c r="T102" s="31">
        <f t="shared" si="19"/>
        <v>10</v>
      </c>
    </row>
    <row r="103" spans="1:20" ht="16.5" thickTop="1" thickBot="1" x14ac:dyDescent="0.3">
      <c r="A103" s="164" t="s">
        <v>4</v>
      </c>
      <c r="B103" s="164"/>
      <c r="C103" s="73">
        <f>SUM(C91:C102)</f>
        <v>369</v>
      </c>
      <c r="D103" s="72">
        <f t="shared" ref="D103:L103" si="21">SUM(D91:D102)</f>
        <v>32</v>
      </c>
      <c r="E103" s="73">
        <f t="shared" si="21"/>
        <v>10</v>
      </c>
      <c r="F103" s="73">
        <f t="shared" si="21"/>
        <v>1428</v>
      </c>
      <c r="G103" s="72">
        <f t="shared" si="21"/>
        <v>2</v>
      </c>
      <c r="H103" s="73">
        <f t="shared" si="21"/>
        <v>24</v>
      </c>
      <c r="I103" s="73">
        <f t="shared" si="21"/>
        <v>1865</v>
      </c>
      <c r="J103" s="72">
        <f t="shared" si="21"/>
        <v>45</v>
      </c>
      <c r="K103" s="73">
        <f t="shared" si="21"/>
        <v>68</v>
      </c>
      <c r="L103" s="131">
        <f t="shared" si="21"/>
        <v>1254</v>
      </c>
      <c r="M103" s="72">
        <f t="shared" ref="M103:S103" si="22">SUM(M91:M102)</f>
        <v>3</v>
      </c>
      <c r="N103" s="132">
        <f t="shared" si="22"/>
        <v>4</v>
      </c>
      <c r="O103" s="72">
        <f t="shared" si="22"/>
        <v>35</v>
      </c>
      <c r="P103" s="132">
        <f t="shared" si="22"/>
        <v>17</v>
      </c>
      <c r="Q103" s="73">
        <f t="shared" si="22"/>
        <v>0</v>
      </c>
      <c r="R103" s="72">
        <f t="shared" si="22"/>
        <v>1</v>
      </c>
      <c r="S103" s="131">
        <f t="shared" si="22"/>
        <v>1427</v>
      </c>
      <c r="T103" s="73">
        <f t="shared" si="19"/>
        <v>438</v>
      </c>
    </row>
    <row r="104" spans="1:20" ht="15.75" thickTop="1" x14ac:dyDescent="0.25">
      <c r="A104" s="28" t="s">
        <v>184</v>
      </c>
      <c r="B104" s="28"/>
      <c r="C104" s="28"/>
      <c r="D104" s="111"/>
      <c r="E104" s="111"/>
      <c r="F104" s="28"/>
      <c r="G104" s="28"/>
      <c r="H104" s="28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</row>
    <row r="107" spans="1:20" ht="15.75" x14ac:dyDescent="0.25">
      <c r="A107" s="70" t="s">
        <v>160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15.75" x14ac:dyDescent="0.25">
      <c r="A108" s="70" t="s">
        <v>146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</row>
    <row r="109" spans="1:20" x14ac:dyDescent="0.25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1:20" x14ac:dyDescent="0.25">
      <c r="A110" s="156"/>
      <c r="B110" s="156"/>
      <c r="C110" s="157" t="s">
        <v>137</v>
      </c>
      <c r="D110" s="157"/>
      <c r="E110" s="157"/>
      <c r="F110" s="157"/>
      <c r="G110" s="157"/>
      <c r="H110" s="157"/>
      <c r="I110" s="157"/>
      <c r="J110" s="158" t="s">
        <v>138</v>
      </c>
      <c r="K110" s="159"/>
      <c r="L110" s="159"/>
      <c r="M110" s="159"/>
      <c r="N110" s="159"/>
      <c r="O110" s="159"/>
      <c r="P110" s="159"/>
      <c r="Q110" s="160"/>
      <c r="R110" s="160"/>
      <c r="S110" s="161"/>
      <c r="T110" s="162" t="s">
        <v>145</v>
      </c>
    </row>
    <row r="111" spans="1:20" ht="78" thickBot="1" x14ac:dyDescent="0.3">
      <c r="A111" s="30" t="s">
        <v>32</v>
      </c>
      <c r="B111" s="30" t="s">
        <v>18</v>
      </c>
      <c r="C111" s="82" t="s">
        <v>139</v>
      </c>
      <c r="D111" s="82" t="s">
        <v>140</v>
      </c>
      <c r="E111" s="82" t="s">
        <v>182</v>
      </c>
      <c r="F111" s="83" t="s">
        <v>141</v>
      </c>
      <c r="G111" s="82" t="s">
        <v>177</v>
      </c>
      <c r="H111" s="82" t="s">
        <v>3</v>
      </c>
      <c r="I111" s="84" t="s">
        <v>4</v>
      </c>
      <c r="J111" s="82" t="s">
        <v>5</v>
      </c>
      <c r="K111" s="82" t="s">
        <v>142</v>
      </c>
      <c r="L111" s="82" t="s">
        <v>143</v>
      </c>
      <c r="M111" s="83" t="s">
        <v>144</v>
      </c>
      <c r="N111" s="83" t="s">
        <v>188</v>
      </c>
      <c r="O111" s="82" t="s">
        <v>7</v>
      </c>
      <c r="P111" s="82" t="s">
        <v>8</v>
      </c>
      <c r="Q111" s="82" t="s">
        <v>189</v>
      </c>
      <c r="R111" s="83" t="s">
        <v>3</v>
      </c>
      <c r="S111" s="83" t="s">
        <v>4</v>
      </c>
      <c r="T111" s="163"/>
    </row>
    <row r="112" spans="1:20" ht="15.75" thickTop="1" x14ac:dyDescent="0.25">
      <c r="A112" s="53">
        <v>2022</v>
      </c>
      <c r="B112" s="53" t="s">
        <v>19</v>
      </c>
      <c r="C112" s="54">
        <v>17</v>
      </c>
      <c r="D112" s="54">
        <v>2</v>
      </c>
      <c r="E112" s="54">
        <v>2</v>
      </c>
      <c r="F112" s="54">
        <v>89</v>
      </c>
      <c r="G112" s="54">
        <v>0</v>
      </c>
      <c r="H112" s="54">
        <v>0</v>
      </c>
      <c r="I112" s="55">
        <f>SUM(C112:H112)</f>
        <v>110</v>
      </c>
      <c r="J112" s="54">
        <v>1</v>
      </c>
      <c r="K112" s="56">
        <v>5</v>
      </c>
      <c r="L112" s="54">
        <v>85</v>
      </c>
      <c r="M112" s="54">
        <v>0</v>
      </c>
      <c r="N112" s="56">
        <v>0</v>
      </c>
      <c r="O112" s="54">
        <v>5</v>
      </c>
      <c r="P112" s="54">
        <v>0</v>
      </c>
      <c r="Q112" s="56">
        <v>0</v>
      </c>
      <c r="R112" s="54">
        <v>0</v>
      </c>
      <c r="S112" s="31">
        <f>SUM(J112:R112)</f>
        <v>96</v>
      </c>
      <c r="T112" s="31">
        <f t="shared" ref="T112:T124" si="23">I112-S112</f>
        <v>14</v>
      </c>
    </row>
    <row r="113" spans="1:20" x14ac:dyDescent="0.25">
      <c r="A113" s="57">
        <v>2022</v>
      </c>
      <c r="B113" s="57" t="s">
        <v>20</v>
      </c>
      <c r="C113" s="51">
        <v>16</v>
      </c>
      <c r="D113" s="51">
        <v>2</v>
      </c>
      <c r="E113" s="51">
        <v>0</v>
      </c>
      <c r="F113" s="51">
        <v>161</v>
      </c>
      <c r="G113" s="51">
        <v>0</v>
      </c>
      <c r="H113" s="51">
        <v>1</v>
      </c>
      <c r="I113" s="31">
        <f>SUM(C113:H113)</f>
        <v>180</v>
      </c>
      <c r="J113" s="51">
        <v>4</v>
      </c>
      <c r="K113" s="58">
        <v>4</v>
      </c>
      <c r="L113" s="51">
        <v>145</v>
      </c>
      <c r="M113" s="51">
        <v>0</v>
      </c>
      <c r="N113" s="58">
        <v>0</v>
      </c>
      <c r="O113" s="51">
        <v>2</v>
      </c>
      <c r="P113" s="51">
        <v>2</v>
      </c>
      <c r="Q113" s="58">
        <v>0</v>
      </c>
      <c r="R113" s="51">
        <v>0</v>
      </c>
      <c r="S113" s="31">
        <f>SUM(J113:R113)</f>
        <v>157</v>
      </c>
      <c r="T113" s="31">
        <f t="shared" si="23"/>
        <v>23</v>
      </c>
    </row>
    <row r="114" spans="1:20" x14ac:dyDescent="0.25">
      <c r="A114" s="57">
        <v>2022</v>
      </c>
      <c r="B114" s="57" t="s">
        <v>21</v>
      </c>
      <c r="C114" s="51">
        <v>18</v>
      </c>
      <c r="D114" s="51">
        <v>2</v>
      </c>
      <c r="E114" s="51">
        <v>4</v>
      </c>
      <c r="F114" s="51">
        <v>151</v>
      </c>
      <c r="G114" s="51">
        <v>0</v>
      </c>
      <c r="H114" s="51">
        <v>0</v>
      </c>
      <c r="I114" s="31">
        <f>SUM(C114:H114)</f>
        <v>175</v>
      </c>
      <c r="J114" s="51">
        <v>9</v>
      </c>
      <c r="K114" s="58">
        <v>11</v>
      </c>
      <c r="L114" s="51">
        <v>131</v>
      </c>
      <c r="M114" s="51">
        <v>0</v>
      </c>
      <c r="N114" s="58">
        <v>0</v>
      </c>
      <c r="O114" s="51">
        <v>5</v>
      </c>
      <c r="P114" s="51">
        <v>0</v>
      </c>
      <c r="Q114" s="58">
        <v>0</v>
      </c>
      <c r="R114" s="51">
        <v>0</v>
      </c>
      <c r="S114" s="31">
        <f>SUM(J114:R114)</f>
        <v>156</v>
      </c>
      <c r="T114" s="31">
        <f t="shared" si="23"/>
        <v>19</v>
      </c>
    </row>
    <row r="115" spans="1:20" x14ac:dyDescent="0.25">
      <c r="A115" s="57">
        <v>2022</v>
      </c>
      <c r="B115" s="57" t="s">
        <v>22</v>
      </c>
      <c r="C115" s="51">
        <v>27</v>
      </c>
      <c r="D115" s="51">
        <v>3</v>
      </c>
      <c r="E115" s="51">
        <v>1</v>
      </c>
      <c r="F115" s="51">
        <v>104</v>
      </c>
      <c r="G115" s="51">
        <v>1</v>
      </c>
      <c r="H115" s="51">
        <v>1</v>
      </c>
      <c r="I115" s="31">
        <f>SUM(C115:H115)</f>
        <v>137</v>
      </c>
      <c r="J115" s="51">
        <v>2</v>
      </c>
      <c r="K115" s="58">
        <v>1</v>
      </c>
      <c r="L115" s="51">
        <v>94</v>
      </c>
      <c r="M115" s="51">
        <v>0</v>
      </c>
      <c r="N115" s="58">
        <v>0</v>
      </c>
      <c r="O115" s="51">
        <v>1</v>
      </c>
      <c r="P115" s="51">
        <v>0</v>
      </c>
      <c r="Q115" s="58">
        <v>0</v>
      </c>
      <c r="R115" s="51">
        <v>0</v>
      </c>
      <c r="S115" s="31">
        <f>SUM(J115:R115)</f>
        <v>98</v>
      </c>
      <c r="T115" s="31">
        <f t="shared" si="23"/>
        <v>39</v>
      </c>
    </row>
    <row r="116" spans="1:20" x14ac:dyDescent="0.25">
      <c r="A116" s="57">
        <v>2022</v>
      </c>
      <c r="B116" s="57" t="s">
        <v>23</v>
      </c>
      <c r="C116" s="51">
        <v>20</v>
      </c>
      <c r="D116" s="58">
        <v>0</v>
      </c>
      <c r="E116" s="58">
        <v>2</v>
      </c>
      <c r="F116" s="58">
        <v>115</v>
      </c>
      <c r="G116" s="58">
        <v>0</v>
      </c>
      <c r="H116" s="58">
        <v>1</v>
      </c>
      <c r="I116" s="31">
        <f>SUM(C116:H116)</f>
        <v>138</v>
      </c>
      <c r="J116" s="51">
        <v>1</v>
      </c>
      <c r="K116" s="58">
        <v>5</v>
      </c>
      <c r="L116" s="51">
        <v>101</v>
      </c>
      <c r="M116" s="58">
        <v>0</v>
      </c>
      <c r="N116" s="58">
        <v>0</v>
      </c>
      <c r="O116" s="58">
        <v>5</v>
      </c>
      <c r="P116" s="58">
        <v>2</v>
      </c>
      <c r="Q116" s="58">
        <v>0</v>
      </c>
      <c r="R116" s="58">
        <v>0</v>
      </c>
      <c r="S116" s="31">
        <f>SUM(J116:R116)</f>
        <v>114</v>
      </c>
      <c r="T116" s="31">
        <f t="shared" si="23"/>
        <v>24</v>
      </c>
    </row>
    <row r="117" spans="1:20" x14ac:dyDescent="0.25">
      <c r="A117" s="57">
        <v>2022</v>
      </c>
      <c r="B117" s="57" t="s">
        <v>24</v>
      </c>
      <c r="C117" s="51">
        <v>25</v>
      </c>
      <c r="D117" s="58">
        <v>2</v>
      </c>
      <c r="E117" s="58">
        <v>1</v>
      </c>
      <c r="F117" s="58">
        <v>129</v>
      </c>
      <c r="G117" s="58">
        <v>0</v>
      </c>
      <c r="H117" s="58">
        <v>0</v>
      </c>
      <c r="I117" s="31">
        <f t="shared" ref="I117:I123" si="24">SUM(C117:H117)</f>
        <v>157</v>
      </c>
      <c r="J117" s="58">
        <v>3</v>
      </c>
      <c r="K117" s="58">
        <v>5</v>
      </c>
      <c r="L117" s="58">
        <v>125</v>
      </c>
      <c r="M117" s="58">
        <v>0</v>
      </c>
      <c r="N117" s="58">
        <v>0</v>
      </c>
      <c r="O117" s="58">
        <v>1</v>
      </c>
      <c r="P117" s="58">
        <v>1</v>
      </c>
      <c r="Q117" s="58">
        <v>0</v>
      </c>
      <c r="R117" s="58">
        <v>1</v>
      </c>
      <c r="S117" s="31">
        <f t="shared" ref="S117:S123" si="25">SUM(J117:R117)</f>
        <v>136</v>
      </c>
      <c r="T117" s="31">
        <f t="shared" si="23"/>
        <v>21</v>
      </c>
    </row>
    <row r="118" spans="1:20" x14ac:dyDescent="0.25">
      <c r="A118" s="57">
        <v>2022</v>
      </c>
      <c r="B118" s="57" t="s">
        <v>25</v>
      </c>
      <c r="C118" s="51">
        <v>33</v>
      </c>
      <c r="D118" s="58">
        <v>4</v>
      </c>
      <c r="E118" s="58">
        <v>0</v>
      </c>
      <c r="F118" s="58">
        <v>116</v>
      </c>
      <c r="G118" s="58">
        <v>1</v>
      </c>
      <c r="H118" s="58">
        <v>3</v>
      </c>
      <c r="I118" s="31">
        <f t="shared" si="24"/>
        <v>157</v>
      </c>
      <c r="J118" s="58">
        <v>2</v>
      </c>
      <c r="K118" s="58">
        <v>7</v>
      </c>
      <c r="L118" s="58">
        <v>111</v>
      </c>
      <c r="M118" s="58">
        <v>0</v>
      </c>
      <c r="N118" s="58">
        <v>0</v>
      </c>
      <c r="O118" s="58">
        <v>3</v>
      </c>
      <c r="P118" s="58">
        <v>1</v>
      </c>
      <c r="Q118" s="58">
        <v>0</v>
      </c>
      <c r="R118" s="58">
        <v>0</v>
      </c>
      <c r="S118" s="31">
        <f t="shared" si="25"/>
        <v>124</v>
      </c>
      <c r="T118" s="31">
        <f t="shared" si="23"/>
        <v>33</v>
      </c>
    </row>
    <row r="119" spans="1:20" x14ac:dyDescent="0.25">
      <c r="A119" s="57">
        <v>2022</v>
      </c>
      <c r="B119" s="57" t="s">
        <v>26</v>
      </c>
      <c r="C119" s="51">
        <v>31</v>
      </c>
      <c r="D119" s="58">
        <v>3</v>
      </c>
      <c r="E119" s="58">
        <v>0</v>
      </c>
      <c r="F119" s="58">
        <v>85</v>
      </c>
      <c r="G119" s="58">
        <v>0</v>
      </c>
      <c r="H119" s="58">
        <v>0</v>
      </c>
      <c r="I119" s="31">
        <f t="shared" si="24"/>
        <v>119</v>
      </c>
      <c r="J119" s="58">
        <v>1</v>
      </c>
      <c r="K119" s="58">
        <v>2</v>
      </c>
      <c r="L119" s="58">
        <v>72</v>
      </c>
      <c r="M119" s="58">
        <v>0</v>
      </c>
      <c r="N119" s="58">
        <v>0</v>
      </c>
      <c r="O119" s="58">
        <v>1</v>
      </c>
      <c r="P119" s="58">
        <v>0</v>
      </c>
      <c r="Q119" s="58">
        <v>0</v>
      </c>
      <c r="R119" s="58">
        <v>0</v>
      </c>
      <c r="S119" s="31">
        <f t="shared" si="25"/>
        <v>76</v>
      </c>
      <c r="T119" s="31">
        <f t="shared" si="23"/>
        <v>43</v>
      </c>
    </row>
    <row r="120" spans="1:20" x14ac:dyDescent="0.25">
      <c r="A120" s="57">
        <v>2022</v>
      </c>
      <c r="B120" s="57" t="s">
        <v>27</v>
      </c>
      <c r="C120" s="51">
        <v>38</v>
      </c>
      <c r="D120" s="58">
        <v>2</v>
      </c>
      <c r="E120" s="58">
        <v>1</v>
      </c>
      <c r="F120" s="58">
        <v>93</v>
      </c>
      <c r="G120" s="58">
        <v>0</v>
      </c>
      <c r="H120" s="58">
        <v>0</v>
      </c>
      <c r="I120" s="31">
        <f t="shared" si="24"/>
        <v>134</v>
      </c>
      <c r="J120" s="58">
        <v>1</v>
      </c>
      <c r="K120" s="58">
        <v>7</v>
      </c>
      <c r="L120" s="58">
        <v>64</v>
      </c>
      <c r="M120" s="58">
        <v>0</v>
      </c>
      <c r="N120" s="58">
        <v>0</v>
      </c>
      <c r="O120" s="58">
        <v>2</v>
      </c>
      <c r="P120" s="58">
        <v>1</v>
      </c>
      <c r="Q120" s="58">
        <v>0</v>
      </c>
      <c r="R120" s="58">
        <v>0</v>
      </c>
      <c r="S120" s="31">
        <f t="shared" si="25"/>
        <v>75</v>
      </c>
      <c r="T120" s="31">
        <f t="shared" si="23"/>
        <v>59</v>
      </c>
    </row>
    <row r="121" spans="1:20" x14ac:dyDescent="0.25">
      <c r="A121" s="57">
        <v>2022</v>
      </c>
      <c r="B121" s="57" t="s">
        <v>28</v>
      </c>
      <c r="C121" s="51">
        <v>33</v>
      </c>
      <c r="D121" s="58">
        <v>6</v>
      </c>
      <c r="E121" s="58">
        <v>1</v>
      </c>
      <c r="F121" s="58">
        <v>94</v>
      </c>
      <c r="G121" s="58">
        <v>0</v>
      </c>
      <c r="H121" s="58">
        <v>1</v>
      </c>
      <c r="I121" s="31">
        <f t="shared" si="24"/>
        <v>135</v>
      </c>
      <c r="J121" s="58">
        <v>1</v>
      </c>
      <c r="K121" s="58">
        <v>6</v>
      </c>
      <c r="L121" s="58">
        <v>80</v>
      </c>
      <c r="M121" s="58">
        <v>1</v>
      </c>
      <c r="N121" s="58">
        <v>0</v>
      </c>
      <c r="O121" s="58">
        <v>2</v>
      </c>
      <c r="P121" s="58">
        <v>0</v>
      </c>
      <c r="Q121" s="58">
        <v>0</v>
      </c>
      <c r="R121" s="58">
        <v>0</v>
      </c>
      <c r="S121" s="31">
        <f t="shared" si="25"/>
        <v>90</v>
      </c>
      <c r="T121" s="31">
        <f t="shared" si="23"/>
        <v>45</v>
      </c>
    </row>
    <row r="122" spans="1:20" x14ac:dyDescent="0.25">
      <c r="A122" s="57">
        <v>2022</v>
      </c>
      <c r="B122" s="57" t="s">
        <v>29</v>
      </c>
      <c r="C122" s="51">
        <v>42</v>
      </c>
      <c r="D122" s="58">
        <v>1</v>
      </c>
      <c r="E122" s="58">
        <v>0</v>
      </c>
      <c r="F122" s="58">
        <v>107</v>
      </c>
      <c r="G122" s="58">
        <v>1</v>
      </c>
      <c r="H122" s="58">
        <v>1</v>
      </c>
      <c r="I122" s="31">
        <f t="shared" si="24"/>
        <v>152</v>
      </c>
      <c r="J122" s="58">
        <v>0</v>
      </c>
      <c r="K122" s="58">
        <v>5</v>
      </c>
      <c r="L122" s="58">
        <v>94</v>
      </c>
      <c r="M122" s="58">
        <v>0</v>
      </c>
      <c r="N122" s="58">
        <v>0</v>
      </c>
      <c r="O122" s="58">
        <v>1</v>
      </c>
      <c r="P122" s="58">
        <v>1</v>
      </c>
      <c r="Q122" s="58">
        <v>0</v>
      </c>
      <c r="R122" s="58">
        <v>0</v>
      </c>
      <c r="S122" s="31">
        <f t="shared" si="25"/>
        <v>101</v>
      </c>
      <c r="T122" s="31">
        <f t="shared" si="23"/>
        <v>51</v>
      </c>
    </row>
    <row r="123" spans="1:20" ht="15.75" thickBot="1" x14ac:dyDescent="0.3">
      <c r="A123" s="57">
        <v>2022</v>
      </c>
      <c r="B123" s="57" t="s">
        <v>30</v>
      </c>
      <c r="C123" s="51">
        <v>22</v>
      </c>
      <c r="D123" s="51">
        <v>3</v>
      </c>
      <c r="E123" s="51">
        <v>3</v>
      </c>
      <c r="F123" s="51">
        <v>110</v>
      </c>
      <c r="G123" s="51">
        <v>0</v>
      </c>
      <c r="H123" s="51">
        <v>0</v>
      </c>
      <c r="I123" s="31">
        <f t="shared" si="24"/>
        <v>138</v>
      </c>
      <c r="J123" s="58">
        <v>2</v>
      </c>
      <c r="K123" s="58">
        <v>4</v>
      </c>
      <c r="L123" s="58">
        <v>104</v>
      </c>
      <c r="M123" s="58">
        <v>0</v>
      </c>
      <c r="N123" s="58">
        <v>0</v>
      </c>
      <c r="O123" s="58">
        <v>5</v>
      </c>
      <c r="P123" s="58">
        <v>1</v>
      </c>
      <c r="Q123" s="58">
        <v>0</v>
      </c>
      <c r="R123" s="58">
        <v>1</v>
      </c>
      <c r="S123" s="31">
        <f t="shared" si="25"/>
        <v>117</v>
      </c>
      <c r="T123" s="31">
        <f t="shared" si="23"/>
        <v>21</v>
      </c>
    </row>
    <row r="124" spans="1:20" ht="16.5" thickTop="1" thickBot="1" x14ac:dyDescent="0.3">
      <c r="A124" s="164" t="s">
        <v>4</v>
      </c>
      <c r="B124" s="164"/>
      <c r="C124" s="73">
        <f>SUM(C112:C123)</f>
        <v>322</v>
      </c>
      <c r="D124" s="72">
        <f t="shared" ref="D124:S124" si="26">SUM(D112:D123)</f>
        <v>30</v>
      </c>
      <c r="E124" s="73">
        <f t="shared" si="26"/>
        <v>15</v>
      </c>
      <c r="F124" s="73">
        <f t="shared" si="26"/>
        <v>1354</v>
      </c>
      <c r="G124" s="72">
        <f t="shared" si="26"/>
        <v>3</v>
      </c>
      <c r="H124" s="73">
        <f t="shared" si="26"/>
        <v>8</v>
      </c>
      <c r="I124" s="73">
        <f t="shared" si="26"/>
        <v>1732</v>
      </c>
      <c r="J124" s="72">
        <f t="shared" si="26"/>
        <v>27</v>
      </c>
      <c r="K124" s="73">
        <f t="shared" si="26"/>
        <v>62</v>
      </c>
      <c r="L124" s="73">
        <f t="shared" si="26"/>
        <v>1206</v>
      </c>
      <c r="M124" s="72">
        <f t="shared" si="26"/>
        <v>1</v>
      </c>
      <c r="N124" s="72">
        <f t="shared" si="26"/>
        <v>0</v>
      </c>
      <c r="O124" s="72">
        <f t="shared" si="26"/>
        <v>33</v>
      </c>
      <c r="P124" s="72">
        <f t="shared" si="26"/>
        <v>9</v>
      </c>
      <c r="Q124" s="73">
        <f t="shared" si="26"/>
        <v>0</v>
      </c>
      <c r="R124" s="72">
        <f t="shared" si="26"/>
        <v>2</v>
      </c>
      <c r="S124" s="73">
        <f t="shared" si="26"/>
        <v>1340</v>
      </c>
      <c r="T124" s="73">
        <f t="shared" si="23"/>
        <v>392</v>
      </c>
    </row>
    <row r="125" spans="1:20" ht="15.75" thickTop="1" x14ac:dyDescent="0.25">
      <c r="A125" s="28" t="s">
        <v>184</v>
      </c>
    </row>
    <row r="126" spans="1:20" x14ac:dyDescent="0.25">
      <c r="C126" s="5"/>
    </row>
    <row r="128" spans="1:20" ht="15.75" x14ac:dyDescent="0.25">
      <c r="A128" s="70" t="s">
        <v>160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5.75" x14ac:dyDescent="0.25">
      <c r="A129" s="70" t="s">
        <v>146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</row>
    <row r="130" spans="1:20" x14ac:dyDescent="0.25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</row>
    <row r="131" spans="1:20" x14ac:dyDescent="0.25">
      <c r="A131" s="156"/>
      <c r="B131" s="156"/>
      <c r="C131" s="157" t="s">
        <v>137</v>
      </c>
      <c r="D131" s="157"/>
      <c r="E131" s="157"/>
      <c r="F131" s="157"/>
      <c r="G131" s="157"/>
      <c r="H131" s="157"/>
      <c r="I131" s="157"/>
      <c r="J131" s="158" t="s">
        <v>138</v>
      </c>
      <c r="K131" s="159"/>
      <c r="L131" s="159"/>
      <c r="M131" s="159"/>
      <c r="N131" s="159"/>
      <c r="O131" s="159"/>
      <c r="P131" s="159"/>
      <c r="Q131" s="160"/>
      <c r="R131" s="160"/>
      <c r="S131" s="161"/>
      <c r="T131" s="162" t="s">
        <v>145</v>
      </c>
    </row>
    <row r="132" spans="1:20" ht="78" thickBot="1" x14ac:dyDescent="0.3">
      <c r="A132" s="30" t="s">
        <v>32</v>
      </c>
      <c r="B132" s="30" t="s">
        <v>18</v>
      </c>
      <c r="C132" s="82" t="s">
        <v>139</v>
      </c>
      <c r="D132" s="82" t="s">
        <v>140</v>
      </c>
      <c r="E132" s="82" t="s">
        <v>182</v>
      </c>
      <c r="F132" s="83" t="s">
        <v>141</v>
      </c>
      <c r="G132" s="82" t="s">
        <v>177</v>
      </c>
      <c r="H132" s="82" t="s">
        <v>3</v>
      </c>
      <c r="I132" s="84" t="s">
        <v>4</v>
      </c>
      <c r="J132" s="82" t="s">
        <v>5</v>
      </c>
      <c r="K132" s="82" t="s">
        <v>142</v>
      </c>
      <c r="L132" s="82" t="s">
        <v>143</v>
      </c>
      <c r="M132" s="83" t="s">
        <v>144</v>
      </c>
      <c r="N132" s="83" t="s">
        <v>188</v>
      </c>
      <c r="O132" s="82" t="s">
        <v>7</v>
      </c>
      <c r="P132" s="82" t="s">
        <v>8</v>
      </c>
      <c r="Q132" s="82" t="s">
        <v>189</v>
      </c>
      <c r="R132" s="83" t="s">
        <v>3</v>
      </c>
      <c r="S132" s="83" t="s">
        <v>4</v>
      </c>
      <c r="T132" s="163"/>
    </row>
    <row r="133" spans="1:20" ht="15.75" thickTop="1" x14ac:dyDescent="0.25">
      <c r="A133" s="53">
        <v>2023</v>
      </c>
      <c r="B133" s="53" t="s">
        <v>19</v>
      </c>
      <c r="C133" s="54">
        <v>20</v>
      </c>
      <c r="D133" s="54">
        <v>4</v>
      </c>
      <c r="E133" s="54">
        <v>2</v>
      </c>
      <c r="F133" s="54">
        <v>91</v>
      </c>
      <c r="G133" s="54">
        <v>0</v>
      </c>
      <c r="H133" s="54">
        <v>0</v>
      </c>
      <c r="I133" s="55">
        <f>SUM(C133:H133)</f>
        <v>117</v>
      </c>
      <c r="J133" s="54">
        <v>3</v>
      </c>
      <c r="K133" s="56">
        <v>1</v>
      </c>
      <c r="L133" s="54">
        <v>85</v>
      </c>
      <c r="M133" s="54">
        <v>0</v>
      </c>
      <c r="N133" s="56">
        <v>0</v>
      </c>
      <c r="O133" s="54">
        <v>1</v>
      </c>
      <c r="P133" s="54">
        <v>3</v>
      </c>
      <c r="Q133" s="56">
        <v>0</v>
      </c>
      <c r="R133" s="54">
        <v>0</v>
      </c>
      <c r="S133" s="31">
        <f>SUM(J133:R133)</f>
        <v>93</v>
      </c>
      <c r="T133" s="31">
        <f t="shared" ref="T133:T145" si="27">I133-S133</f>
        <v>24</v>
      </c>
    </row>
    <row r="134" spans="1:20" x14ac:dyDescent="0.25">
      <c r="A134" s="57">
        <v>2023</v>
      </c>
      <c r="B134" s="57" t="s">
        <v>20</v>
      </c>
      <c r="C134" s="51">
        <v>15</v>
      </c>
      <c r="D134" s="51">
        <v>1</v>
      </c>
      <c r="E134" s="51">
        <v>1</v>
      </c>
      <c r="F134" s="51">
        <v>107</v>
      </c>
      <c r="G134" s="51">
        <v>0</v>
      </c>
      <c r="H134" s="51">
        <v>0</v>
      </c>
      <c r="I134" s="31">
        <f>SUM(C134:H134)</f>
        <v>124</v>
      </c>
      <c r="J134" s="51">
        <v>0</v>
      </c>
      <c r="K134" s="58">
        <v>4</v>
      </c>
      <c r="L134" s="51">
        <v>85</v>
      </c>
      <c r="M134" s="51">
        <v>0</v>
      </c>
      <c r="N134" s="58">
        <v>0</v>
      </c>
      <c r="O134" s="51">
        <v>4</v>
      </c>
      <c r="P134" s="51">
        <v>3</v>
      </c>
      <c r="Q134" s="58">
        <v>0</v>
      </c>
      <c r="R134" s="51">
        <v>2</v>
      </c>
      <c r="S134" s="31">
        <f>SUM(J134:R134)</f>
        <v>98</v>
      </c>
      <c r="T134" s="31">
        <f t="shared" si="27"/>
        <v>26</v>
      </c>
    </row>
    <row r="135" spans="1:20" x14ac:dyDescent="0.25">
      <c r="A135" s="57">
        <v>2023</v>
      </c>
      <c r="B135" s="57" t="s">
        <v>21</v>
      </c>
      <c r="C135" s="51">
        <v>37</v>
      </c>
      <c r="D135" s="51">
        <v>1</v>
      </c>
      <c r="E135" s="51">
        <v>1</v>
      </c>
      <c r="F135" s="51">
        <v>126</v>
      </c>
      <c r="G135" s="51">
        <v>0</v>
      </c>
      <c r="H135" s="51">
        <v>2</v>
      </c>
      <c r="I135" s="31">
        <f>SUM(C135:H135)</f>
        <v>167</v>
      </c>
      <c r="J135" s="51">
        <v>1</v>
      </c>
      <c r="K135" s="58">
        <v>8</v>
      </c>
      <c r="L135" s="51">
        <v>107</v>
      </c>
      <c r="M135" s="51">
        <v>0</v>
      </c>
      <c r="N135" s="58">
        <v>0</v>
      </c>
      <c r="O135" s="51">
        <v>9</v>
      </c>
      <c r="P135" s="51">
        <v>1</v>
      </c>
      <c r="Q135" s="58">
        <v>0</v>
      </c>
      <c r="R135" s="51">
        <v>2</v>
      </c>
      <c r="S135" s="31">
        <f>SUM(J135:R135)</f>
        <v>128</v>
      </c>
      <c r="T135" s="31">
        <f t="shared" si="27"/>
        <v>39</v>
      </c>
    </row>
    <row r="136" spans="1:20" x14ac:dyDescent="0.25">
      <c r="A136" s="57">
        <v>2023</v>
      </c>
      <c r="B136" s="57" t="s">
        <v>22</v>
      </c>
      <c r="C136" s="51">
        <v>40</v>
      </c>
      <c r="D136" s="51">
        <v>3</v>
      </c>
      <c r="E136" s="51">
        <v>0</v>
      </c>
      <c r="F136" s="51">
        <v>154</v>
      </c>
      <c r="G136" s="51">
        <v>0</v>
      </c>
      <c r="H136" s="51">
        <v>1</v>
      </c>
      <c r="I136" s="31">
        <f>SUM(C136:H136)</f>
        <v>198</v>
      </c>
      <c r="J136" s="51">
        <v>1</v>
      </c>
      <c r="K136" s="58">
        <v>4</v>
      </c>
      <c r="L136" s="51">
        <v>133</v>
      </c>
      <c r="M136" s="51">
        <v>0</v>
      </c>
      <c r="N136" s="58">
        <v>0</v>
      </c>
      <c r="O136" s="51">
        <v>8</v>
      </c>
      <c r="P136" s="51">
        <v>5</v>
      </c>
      <c r="Q136" s="58">
        <v>0</v>
      </c>
      <c r="R136" s="51">
        <v>2</v>
      </c>
      <c r="S136" s="31">
        <f>SUM(J136:R136)</f>
        <v>153</v>
      </c>
      <c r="T136" s="31">
        <f t="shared" si="27"/>
        <v>45</v>
      </c>
    </row>
    <row r="137" spans="1:20" x14ac:dyDescent="0.25">
      <c r="A137" s="57">
        <v>2023</v>
      </c>
      <c r="B137" s="57" t="s">
        <v>23</v>
      </c>
      <c r="C137" s="51">
        <v>48</v>
      </c>
      <c r="D137" s="58">
        <v>4</v>
      </c>
      <c r="E137" s="58">
        <v>1</v>
      </c>
      <c r="F137" s="58">
        <v>145</v>
      </c>
      <c r="G137" s="58">
        <v>1</v>
      </c>
      <c r="H137" s="58">
        <v>1</v>
      </c>
      <c r="I137" s="31">
        <f>SUM(C137:H137)</f>
        <v>200</v>
      </c>
      <c r="J137" s="51">
        <v>2</v>
      </c>
      <c r="K137" s="58">
        <v>5</v>
      </c>
      <c r="L137" s="51">
        <v>126</v>
      </c>
      <c r="M137" s="58">
        <v>0</v>
      </c>
      <c r="N137" s="58">
        <v>0</v>
      </c>
      <c r="O137" s="58">
        <v>6</v>
      </c>
      <c r="P137" s="58">
        <v>1</v>
      </c>
      <c r="Q137" s="58">
        <v>0</v>
      </c>
      <c r="R137" s="58">
        <v>0</v>
      </c>
      <c r="S137" s="31">
        <f>SUM(J137:R137)</f>
        <v>140</v>
      </c>
      <c r="T137" s="31">
        <f t="shared" si="27"/>
        <v>60</v>
      </c>
    </row>
    <row r="138" spans="1:20" x14ac:dyDescent="0.25">
      <c r="A138" s="57">
        <v>2023</v>
      </c>
      <c r="B138" s="57" t="s">
        <v>24</v>
      </c>
      <c r="C138" s="51">
        <v>41</v>
      </c>
      <c r="D138" s="58">
        <v>0</v>
      </c>
      <c r="E138" s="58">
        <v>2</v>
      </c>
      <c r="F138" s="58">
        <v>142</v>
      </c>
      <c r="G138" s="58">
        <v>0</v>
      </c>
      <c r="H138" s="58">
        <v>0</v>
      </c>
      <c r="I138" s="31">
        <f t="shared" ref="I138:I144" si="28">SUM(C138:H138)</f>
        <v>185</v>
      </c>
      <c r="J138" s="58">
        <v>0</v>
      </c>
      <c r="K138" s="58">
        <v>8</v>
      </c>
      <c r="L138" s="58">
        <v>122</v>
      </c>
      <c r="M138" s="58">
        <v>0</v>
      </c>
      <c r="N138" s="58">
        <v>0</v>
      </c>
      <c r="O138" s="58">
        <v>6</v>
      </c>
      <c r="P138" s="58">
        <v>5</v>
      </c>
      <c r="Q138" s="58">
        <v>0</v>
      </c>
      <c r="R138" s="58">
        <v>1</v>
      </c>
      <c r="S138" s="31">
        <f t="shared" ref="S138:S144" si="29">SUM(J138:R138)</f>
        <v>142</v>
      </c>
      <c r="T138" s="31">
        <f t="shared" si="27"/>
        <v>43</v>
      </c>
    </row>
    <row r="139" spans="1:20" x14ac:dyDescent="0.25">
      <c r="A139" s="57">
        <v>2023</v>
      </c>
      <c r="B139" s="57" t="s">
        <v>25</v>
      </c>
      <c r="C139" s="51">
        <v>53</v>
      </c>
      <c r="D139" s="58">
        <v>3</v>
      </c>
      <c r="E139" s="58">
        <v>0</v>
      </c>
      <c r="F139" s="58">
        <v>140</v>
      </c>
      <c r="G139" s="58">
        <v>0</v>
      </c>
      <c r="H139" s="58">
        <v>2</v>
      </c>
      <c r="I139" s="31">
        <f t="shared" si="28"/>
        <v>198</v>
      </c>
      <c r="J139" s="58">
        <v>3</v>
      </c>
      <c r="K139" s="58">
        <v>7</v>
      </c>
      <c r="L139" s="58">
        <v>119</v>
      </c>
      <c r="M139" s="58">
        <v>0</v>
      </c>
      <c r="N139" s="58">
        <v>0</v>
      </c>
      <c r="O139" s="58">
        <v>4</v>
      </c>
      <c r="P139" s="58">
        <v>1</v>
      </c>
      <c r="Q139" s="58">
        <v>0</v>
      </c>
      <c r="R139" s="58">
        <v>0</v>
      </c>
      <c r="S139" s="31">
        <f t="shared" si="29"/>
        <v>134</v>
      </c>
      <c r="T139" s="31">
        <f t="shared" si="27"/>
        <v>64</v>
      </c>
    </row>
    <row r="140" spans="1:20" x14ac:dyDescent="0.25">
      <c r="A140" s="57">
        <v>2023</v>
      </c>
      <c r="B140" s="57" t="s">
        <v>26</v>
      </c>
      <c r="C140" s="51">
        <v>42</v>
      </c>
      <c r="D140" s="58">
        <v>1</v>
      </c>
      <c r="E140" s="58">
        <v>0</v>
      </c>
      <c r="F140" s="58">
        <v>82</v>
      </c>
      <c r="G140" s="58">
        <v>0</v>
      </c>
      <c r="H140" s="58">
        <v>8</v>
      </c>
      <c r="I140" s="31">
        <f t="shared" si="28"/>
        <v>133</v>
      </c>
      <c r="J140" s="58">
        <v>4</v>
      </c>
      <c r="K140" s="58">
        <v>2</v>
      </c>
      <c r="L140" s="58">
        <v>61</v>
      </c>
      <c r="M140" s="58">
        <v>0</v>
      </c>
      <c r="N140" s="58">
        <v>0</v>
      </c>
      <c r="O140" s="58">
        <v>3</v>
      </c>
      <c r="P140" s="58">
        <v>1</v>
      </c>
      <c r="Q140" s="58">
        <v>0</v>
      </c>
      <c r="R140" s="58">
        <v>8</v>
      </c>
      <c r="S140" s="31">
        <f t="shared" si="29"/>
        <v>79</v>
      </c>
      <c r="T140" s="31">
        <f t="shared" si="27"/>
        <v>54</v>
      </c>
    </row>
    <row r="141" spans="1:20" ht="16.5" customHeight="1" x14ac:dyDescent="0.25">
      <c r="A141" s="57">
        <v>2023</v>
      </c>
      <c r="B141" s="57" t="s">
        <v>27</v>
      </c>
      <c r="C141" s="51">
        <v>51</v>
      </c>
      <c r="D141" s="58">
        <v>6</v>
      </c>
      <c r="E141" s="58">
        <v>0</v>
      </c>
      <c r="F141" s="58">
        <v>90</v>
      </c>
      <c r="G141" s="58">
        <v>0</v>
      </c>
      <c r="H141" s="58">
        <v>1</v>
      </c>
      <c r="I141" s="31">
        <f t="shared" si="28"/>
        <v>148</v>
      </c>
      <c r="J141" s="58">
        <v>3</v>
      </c>
      <c r="K141" s="58">
        <v>5</v>
      </c>
      <c r="L141" s="58">
        <v>80</v>
      </c>
      <c r="M141" s="58">
        <v>0</v>
      </c>
      <c r="N141" s="58">
        <v>0</v>
      </c>
      <c r="O141" s="58">
        <v>2</v>
      </c>
      <c r="P141" s="58">
        <v>0</v>
      </c>
      <c r="Q141" s="58">
        <v>0</v>
      </c>
      <c r="R141" s="58">
        <v>2</v>
      </c>
      <c r="S141" s="31">
        <f t="shared" si="29"/>
        <v>92</v>
      </c>
      <c r="T141" s="31">
        <f t="shared" si="27"/>
        <v>56</v>
      </c>
    </row>
    <row r="142" spans="1:20" x14ac:dyDescent="0.25">
      <c r="A142" s="57">
        <v>2023</v>
      </c>
      <c r="B142" s="57" t="s">
        <v>28</v>
      </c>
      <c r="C142" s="51">
        <v>138</v>
      </c>
      <c r="D142" s="58">
        <v>5</v>
      </c>
      <c r="E142" s="58">
        <v>2</v>
      </c>
      <c r="F142" s="58">
        <v>109</v>
      </c>
      <c r="G142" s="58">
        <v>0</v>
      </c>
      <c r="H142" s="58">
        <v>2</v>
      </c>
      <c r="I142" s="31">
        <f t="shared" si="28"/>
        <v>256</v>
      </c>
      <c r="J142" s="58">
        <v>4</v>
      </c>
      <c r="K142" s="58">
        <v>0</v>
      </c>
      <c r="L142" s="58">
        <v>93</v>
      </c>
      <c r="M142" s="58">
        <v>0</v>
      </c>
      <c r="N142" s="58">
        <v>0</v>
      </c>
      <c r="O142" s="58">
        <v>3</v>
      </c>
      <c r="P142" s="58">
        <v>5</v>
      </c>
      <c r="Q142" s="58">
        <v>0</v>
      </c>
      <c r="R142" s="58">
        <v>2</v>
      </c>
      <c r="S142" s="31">
        <f t="shared" si="29"/>
        <v>107</v>
      </c>
      <c r="T142" s="31">
        <f t="shared" si="27"/>
        <v>149</v>
      </c>
    </row>
    <row r="143" spans="1:20" x14ac:dyDescent="0.25">
      <c r="A143" s="57">
        <v>2023</v>
      </c>
      <c r="B143" s="57" t="s">
        <v>29</v>
      </c>
      <c r="C143" s="51">
        <v>56</v>
      </c>
      <c r="D143" s="58">
        <v>3</v>
      </c>
      <c r="E143" s="58">
        <v>0</v>
      </c>
      <c r="F143" s="58">
        <v>89</v>
      </c>
      <c r="G143" s="58">
        <v>1</v>
      </c>
      <c r="H143" s="58">
        <v>1</v>
      </c>
      <c r="I143" s="31">
        <f t="shared" si="28"/>
        <v>150</v>
      </c>
      <c r="J143" s="58">
        <v>2</v>
      </c>
      <c r="K143" s="58">
        <v>3</v>
      </c>
      <c r="L143" s="58">
        <v>84</v>
      </c>
      <c r="M143" s="58">
        <v>0</v>
      </c>
      <c r="N143" s="58">
        <v>0</v>
      </c>
      <c r="O143" s="58">
        <v>3</v>
      </c>
      <c r="P143" s="58">
        <v>2</v>
      </c>
      <c r="Q143" s="58">
        <v>0</v>
      </c>
      <c r="R143" s="58">
        <v>2</v>
      </c>
      <c r="S143" s="31">
        <f t="shared" si="29"/>
        <v>96</v>
      </c>
      <c r="T143" s="31">
        <f t="shared" si="27"/>
        <v>54</v>
      </c>
    </row>
    <row r="144" spans="1:20" ht="15.75" thickBot="1" x14ac:dyDescent="0.3">
      <c r="A144" s="57">
        <v>2023</v>
      </c>
      <c r="B144" s="57" t="s">
        <v>30</v>
      </c>
      <c r="C144" s="51">
        <v>17</v>
      </c>
      <c r="D144" s="51">
        <v>0</v>
      </c>
      <c r="E144" s="51">
        <v>1</v>
      </c>
      <c r="F144" s="51">
        <v>106</v>
      </c>
      <c r="G144" s="51">
        <v>2</v>
      </c>
      <c r="H144" s="51">
        <v>1</v>
      </c>
      <c r="I144" s="31">
        <f t="shared" si="28"/>
        <v>127</v>
      </c>
      <c r="J144" s="58">
        <v>2</v>
      </c>
      <c r="K144" s="58">
        <v>3</v>
      </c>
      <c r="L144" s="58">
        <v>94</v>
      </c>
      <c r="M144" s="58">
        <v>0</v>
      </c>
      <c r="N144" s="58">
        <v>1</v>
      </c>
      <c r="O144" s="58">
        <v>3</v>
      </c>
      <c r="P144" s="58">
        <v>1</v>
      </c>
      <c r="Q144" s="58">
        <v>0</v>
      </c>
      <c r="R144" s="58">
        <v>0</v>
      </c>
      <c r="S144" s="31">
        <f t="shared" si="29"/>
        <v>104</v>
      </c>
      <c r="T144" s="31">
        <f t="shared" si="27"/>
        <v>23</v>
      </c>
    </row>
    <row r="145" spans="1:20" ht="16.5" thickTop="1" thickBot="1" x14ac:dyDescent="0.3">
      <c r="A145" s="164" t="s">
        <v>4</v>
      </c>
      <c r="B145" s="164"/>
      <c r="C145" s="73">
        <f>SUM(C133:C144)</f>
        <v>558</v>
      </c>
      <c r="D145" s="72">
        <f t="shared" ref="D145:S145" si="30">SUM(D133:D144)</f>
        <v>31</v>
      </c>
      <c r="E145" s="73">
        <f t="shared" si="30"/>
        <v>10</v>
      </c>
      <c r="F145" s="73">
        <f t="shared" si="30"/>
        <v>1381</v>
      </c>
      <c r="G145" s="72">
        <f t="shared" si="30"/>
        <v>4</v>
      </c>
      <c r="H145" s="73">
        <f t="shared" si="30"/>
        <v>19</v>
      </c>
      <c r="I145" s="73">
        <f t="shared" si="30"/>
        <v>2003</v>
      </c>
      <c r="J145" s="72">
        <f t="shared" si="30"/>
        <v>25</v>
      </c>
      <c r="K145" s="73">
        <f t="shared" si="30"/>
        <v>50</v>
      </c>
      <c r="L145" s="73">
        <f t="shared" si="30"/>
        <v>1189</v>
      </c>
      <c r="M145" s="72">
        <f t="shared" si="30"/>
        <v>0</v>
      </c>
      <c r="N145" s="72">
        <f t="shared" si="30"/>
        <v>1</v>
      </c>
      <c r="O145" s="72">
        <f t="shared" si="30"/>
        <v>52</v>
      </c>
      <c r="P145" s="72">
        <f t="shared" si="30"/>
        <v>28</v>
      </c>
      <c r="Q145" s="73">
        <f t="shared" si="30"/>
        <v>0</v>
      </c>
      <c r="R145" s="72">
        <f t="shared" si="30"/>
        <v>21</v>
      </c>
      <c r="S145" s="73">
        <f t="shared" si="30"/>
        <v>1366</v>
      </c>
      <c r="T145" s="73">
        <f t="shared" si="27"/>
        <v>637</v>
      </c>
    </row>
    <row r="146" spans="1:20" ht="15.75" thickTop="1" x14ac:dyDescent="0.25">
      <c r="A146" s="36" t="s">
        <v>206</v>
      </c>
    </row>
    <row r="149" spans="1:20" ht="15.75" x14ac:dyDescent="0.25">
      <c r="A149" s="70" t="s">
        <v>160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15.75" x14ac:dyDescent="0.25">
      <c r="A150" s="70" t="s">
        <v>146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</row>
    <row r="151" spans="1:20" x14ac:dyDescent="0.25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</row>
    <row r="152" spans="1:20" x14ac:dyDescent="0.25">
      <c r="A152" s="156"/>
      <c r="B152" s="156"/>
      <c r="C152" s="157" t="s">
        <v>137</v>
      </c>
      <c r="D152" s="157"/>
      <c r="E152" s="157"/>
      <c r="F152" s="157"/>
      <c r="G152" s="157"/>
      <c r="H152" s="157"/>
      <c r="I152" s="157"/>
      <c r="J152" s="158" t="s">
        <v>138</v>
      </c>
      <c r="K152" s="159"/>
      <c r="L152" s="159"/>
      <c r="M152" s="159"/>
      <c r="N152" s="159"/>
      <c r="O152" s="159"/>
      <c r="P152" s="159"/>
      <c r="Q152" s="160"/>
      <c r="R152" s="160"/>
      <c r="S152" s="161"/>
      <c r="T152" s="162" t="s">
        <v>145</v>
      </c>
    </row>
    <row r="153" spans="1:20" ht="78" thickBot="1" x14ac:dyDescent="0.3">
      <c r="A153" s="30" t="s">
        <v>32</v>
      </c>
      <c r="B153" s="30" t="s">
        <v>18</v>
      </c>
      <c r="C153" s="82" t="s">
        <v>139</v>
      </c>
      <c r="D153" s="82" t="s">
        <v>140</v>
      </c>
      <c r="E153" s="82" t="s">
        <v>182</v>
      </c>
      <c r="F153" s="83" t="s">
        <v>141</v>
      </c>
      <c r="G153" s="82" t="s">
        <v>177</v>
      </c>
      <c r="H153" s="82" t="s">
        <v>3</v>
      </c>
      <c r="I153" s="84" t="s">
        <v>4</v>
      </c>
      <c r="J153" s="82" t="s">
        <v>5</v>
      </c>
      <c r="K153" s="82" t="s">
        <v>142</v>
      </c>
      <c r="L153" s="82" t="s">
        <v>143</v>
      </c>
      <c r="M153" s="83" t="s">
        <v>144</v>
      </c>
      <c r="N153" s="83" t="s">
        <v>188</v>
      </c>
      <c r="O153" s="82" t="s">
        <v>7</v>
      </c>
      <c r="P153" s="82" t="s">
        <v>8</v>
      </c>
      <c r="Q153" s="82" t="s">
        <v>189</v>
      </c>
      <c r="R153" s="83" t="s">
        <v>3</v>
      </c>
      <c r="S153" s="83" t="s">
        <v>4</v>
      </c>
      <c r="T153" s="163"/>
    </row>
    <row r="154" spans="1:20" ht="15.75" thickTop="1" x14ac:dyDescent="0.25">
      <c r="A154" s="53">
        <v>2024</v>
      </c>
      <c r="B154" s="53" t="s">
        <v>19</v>
      </c>
      <c r="C154" s="54">
        <v>24</v>
      </c>
      <c r="D154" s="54">
        <v>2</v>
      </c>
      <c r="E154" s="54">
        <v>2</v>
      </c>
      <c r="F154" s="54">
        <v>126</v>
      </c>
      <c r="G154" s="54">
        <v>3</v>
      </c>
      <c r="H154" s="54">
        <v>7</v>
      </c>
      <c r="I154" s="55">
        <v>164</v>
      </c>
      <c r="J154" s="54">
        <v>2</v>
      </c>
      <c r="K154" s="56">
        <v>3</v>
      </c>
      <c r="L154" s="54">
        <v>111</v>
      </c>
      <c r="M154" s="54">
        <v>0</v>
      </c>
      <c r="N154" s="56">
        <v>0</v>
      </c>
      <c r="O154" s="54">
        <v>1</v>
      </c>
      <c r="P154" s="54">
        <v>0</v>
      </c>
      <c r="Q154" s="56">
        <v>0</v>
      </c>
      <c r="R154" s="54">
        <v>8</v>
      </c>
      <c r="S154" s="31">
        <v>125</v>
      </c>
      <c r="T154" s="31">
        <v>39</v>
      </c>
    </row>
    <row r="155" spans="1:20" x14ac:dyDescent="0.25">
      <c r="A155" s="57">
        <v>2024</v>
      </c>
      <c r="B155" s="57" t="s">
        <v>20</v>
      </c>
      <c r="C155" s="51">
        <v>23</v>
      </c>
      <c r="D155" s="51">
        <v>5</v>
      </c>
      <c r="E155" s="51">
        <v>1</v>
      </c>
      <c r="F155" s="51">
        <v>137</v>
      </c>
      <c r="G155" s="51">
        <v>0</v>
      </c>
      <c r="H155" s="51">
        <v>1</v>
      </c>
      <c r="I155" s="31">
        <v>167</v>
      </c>
      <c r="J155" s="51">
        <v>1</v>
      </c>
      <c r="K155" s="58">
        <v>7</v>
      </c>
      <c r="L155" s="51">
        <v>118</v>
      </c>
      <c r="M155" s="51">
        <v>0</v>
      </c>
      <c r="N155" s="58">
        <v>1</v>
      </c>
      <c r="O155" s="51">
        <v>2</v>
      </c>
      <c r="P155" s="51">
        <v>3</v>
      </c>
      <c r="Q155" s="58">
        <v>0</v>
      </c>
      <c r="R155" s="51">
        <v>2</v>
      </c>
      <c r="S155" s="31">
        <v>134</v>
      </c>
      <c r="T155" s="31">
        <v>33</v>
      </c>
    </row>
    <row r="156" spans="1:20" x14ac:dyDescent="0.25">
      <c r="A156" s="57">
        <v>2024</v>
      </c>
      <c r="B156" s="57" t="s">
        <v>21</v>
      </c>
      <c r="C156" s="51">
        <v>23</v>
      </c>
      <c r="D156" s="51">
        <v>2</v>
      </c>
      <c r="E156" s="51">
        <v>0</v>
      </c>
      <c r="F156" s="51">
        <v>99</v>
      </c>
      <c r="G156" s="51">
        <v>0</v>
      </c>
      <c r="H156" s="51">
        <v>4</v>
      </c>
      <c r="I156" s="31">
        <v>128</v>
      </c>
      <c r="J156" s="51">
        <v>1</v>
      </c>
      <c r="K156" s="58">
        <v>5</v>
      </c>
      <c r="L156" s="51">
        <v>89</v>
      </c>
      <c r="M156" s="51">
        <v>0</v>
      </c>
      <c r="N156" s="58">
        <v>0</v>
      </c>
      <c r="O156" s="51">
        <v>2</v>
      </c>
      <c r="P156" s="51">
        <v>0</v>
      </c>
      <c r="Q156" s="58">
        <v>0</v>
      </c>
      <c r="R156" s="51">
        <v>1</v>
      </c>
      <c r="S156" s="31">
        <v>98</v>
      </c>
      <c r="T156" s="31">
        <v>30</v>
      </c>
    </row>
    <row r="157" spans="1:20" x14ac:dyDescent="0.25">
      <c r="A157" s="57">
        <v>2024</v>
      </c>
      <c r="B157" s="57" t="s">
        <v>22</v>
      </c>
      <c r="C157" s="51">
        <v>50</v>
      </c>
      <c r="D157" s="51">
        <v>3</v>
      </c>
      <c r="E157" s="51">
        <v>1</v>
      </c>
      <c r="F157" s="51">
        <v>149</v>
      </c>
      <c r="G157" s="51">
        <v>1</v>
      </c>
      <c r="H157" s="51">
        <v>0</v>
      </c>
      <c r="I157" s="31">
        <v>204</v>
      </c>
      <c r="J157" s="51">
        <v>4</v>
      </c>
      <c r="K157" s="58">
        <v>9</v>
      </c>
      <c r="L157" s="51">
        <v>137</v>
      </c>
      <c r="M157" s="51">
        <v>0</v>
      </c>
      <c r="N157" s="58">
        <v>1</v>
      </c>
      <c r="O157" s="51">
        <v>6</v>
      </c>
      <c r="P157" s="51">
        <v>2</v>
      </c>
      <c r="Q157" s="58">
        <v>0</v>
      </c>
      <c r="R157" s="51">
        <v>0</v>
      </c>
      <c r="S157" s="31">
        <v>159</v>
      </c>
      <c r="T157" s="31">
        <v>45</v>
      </c>
    </row>
    <row r="158" spans="1:20" x14ac:dyDescent="0.25">
      <c r="A158" s="57">
        <v>2024</v>
      </c>
      <c r="B158" s="57" t="s">
        <v>23</v>
      </c>
      <c r="C158" s="51">
        <v>43</v>
      </c>
      <c r="D158" s="58">
        <v>2</v>
      </c>
      <c r="E158" s="58">
        <v>1</v>
      </c>
      <c r="F158" s="58">
        <v>130</v>
      </c>
      <c r="G158" s="58">
        <v>0</v>
      </c>
      <c r="H158" s="58">
        <v>0</v>
      </c>
      <c r="I158" s="31">
        <v>176</v>
      </c>
      <c r="J158" s="51">
        <v>4</v>
      </c>
      <c r="K158" s="58">
        <v>2</v>
      </c>
      <c r="L158" s="51">
        <v>125</v>
      </c>
      <c r="M158" s="58">
        <v>0</v>
      </c>
      <c r="N158" s="58">
        <v>0</v>
      </c>
      <c r="O158" s="58">
        <v>2</v>
      </c>
      <c r="P158" s="58">
        <v>4</v>
      </c>
      <c r="Q158" s="58">
        <v>0</v>
      </c>
      <c r="R158" s="58">
        <v>0</v>
      </c>
      <c r="S158" s="31">
        <v>137</v>
      </c>
      <c r="T158" s="31">
        <v>39</v>
      </c>
    </row>
    <row r="159" spans="1:20" x14ac:dyDescent="0.25">
      <c r="A159" s="57">
        <v>2024</v>
      </c>
      <c r="B159" s="57" t="s">
        <v>24</v>
      </c>
      <c r="C159" s="51">
        <v>39</v>
      </c>
      <c r="D159" s="58">
        <v>1</v>
      </c>
      <c r="E159" s="58">
        <v>2</v>
      </c>
      <c r="F159" s="58">
        <v>126</v>
      </c>
      <c r="G159" s="58">
        <v>0</v>
      </c>
      <c r="H159" s="58">
        <v>2</v>
      </c>
      <c r="I159" s="31">
        <v>170</v>
      </c>
      <c r="J159" s="58">
        <v>2</v>
      </c>
      <c r="K159" s="58">
        <v>5</v>
      </c>
      <c r="L159" s="58">
        <v>115</v>
      </c>
      <c r="M159" s="58">
        <v>0</v>
      </c>
      <c r="N159" s="58">
        <v>0</v>
      </c>
      <c r="O159" s="58">
        <v>2</v>
      </c>
      <c r="P159" s="58">
        <v>4</v>
      </c>
      <c r="Q159" s="58">
        <v>0</v>
      </c>
      <c r="R159" s="58">
        <v>0</v>
      </c>
      <c r="S159" s="31">
        <v>128</v>
      </c>
      <c r="T159" s="31">
        <v>42</v>
      </c>
    </row>
    <row r="160" spans="1:20" x14ac:dyDescent="0.25">
      <c r="A160" s="57">
        <v>2024</v>
      </c>
      <c r="B160" s="57" t="s">
        <v>25</v>
      </c>
      <c r="C160" s="51">
        <v>32</v>
      </c>
      <c r="D160" s="58">
        <v>4</v>
      </c>
      <c r="E160" s="58">
        <v>0</v>
      </c>
      <c r="F160" s="58">
        <v>128</v>
      </c>
      <c r="G160" s="58">
        <v>0</v>
      </c>
      <c r="H160" s="58">
        <v>3</v>
      </c>
      <c r="I160" s="31">
        <v>167</v>
      </c>
      <c r="J160" s="58">
        <v>3</v>
      </c>
      <c r="K160" s="58">
        <v>5</v>
      </c>
      <c r="L160" s="58">
        <v>106</v>
      </c>
      <c r="M160" s="58">
        <v>0</v>
      </c>
      <c r="N160" s="58">
        <v>0</v>
      </c>
      <c r="O160" s="58">
        <v>5</v>
      </c>
      <c r="P160" s="58">
        <v>1</v>
      </c>
      <c r="Q160" s="58">
        <v>0</v>
      </c>
      <c r="R160" s="58">
        <v>0</v>
      </c>
      <c r="S160" s="31">
        <v>120</v>
      </c>
      <c r="T160" s="31">
        <v>47</v>
      </c>
    </row>
    <row r="161" spans="1:20" x14ac:dyDescent="0.25">
      <c r="A161" s="57">
        <v>2024</v>
      </c>
      <c r="B161" s="57" t="s">
        <v>26</v>
      </c>
      <c r="C161" s="51">
        <v>30</v>
      </c>
      <c r="D161" s="58">
        <v>6</v>
      </c>
      <c r="E161" s="58">
        <v>0</v>
      </c>
      <c r="F161" s="58">
        <v>87</v>
      </c>
      <c r="G161" s="58">
        <v>0</v>
      </c>
      <c r="H161" s="58">
        <v>0</v>
      </c>
      <c r="I161" s="31">
        <v>123</v>
      </c>
      <c r="J161" s="58">
        <v>1</v>
      </c>
      <c r="K161" s="58">
        <v>0</v>
      </c>
      <c r="L161" s="58">
        <v>86</v>
      </c>
      <c r="M161" s="58">
        <v>0</v>
      </c>
      <c r="N161" s="58">
        <v>0</v>
      </c>
      <c r="O161" s="58">
        <v>4</v>
      </c>
      <c r="P161" s="58">
        <v>2</v>
      </c>
      <c r="Q161" s="58">
        <v>0</v>
      </c>
      <c r="R161" s="58">
        <v>1</v>
      </c>
      <c r="S161" s="31">
        <v>94</v>
      </c>
      <c r="T161" s="31">
        <v>29</v>
      </c>
    </row>
    <row r="162" spans="1:20" x14ac:dyDescent="0.25">
      <c r="A162" s="57">
        <v>2024</v>
      </c>
      <c r="B162" s="57" t="s">
        <v>27</v>
      </c>
      <c r="C162" s="51">
        <v>42</v>
      </c>
      <c r="D162" s="58">
        <v>2</v>
      </c>
      <c r="E162" s="58">
        <v>0</v>
      </c>
      <c r="F162" s="58">
        <v>130</v>
      </c>
      <c r="G162" s="58">
        <v>0</v>
      </c>
      <c r="H162" s="58">
        <v>3</v>
      </c>
      <c r="I162" s="31">
        <v>177</v>
      </c>
      <c r="J162" s="58">
        <v>2</v>
      </c>
      <c r="K162" s="58">
        <v>3</v>
      </c>
      <c r="L162" s="58">
        <v>107</v>
      </c>
      <c r="M162" s="58">
        <v>0</v>
      </c>
      <c r="N162" s="58">
        <v>0</v>
      </c>
      <c r="O162" s="58">
        <v>1</v>
      </c>
      <c r="P162" s="58">
        <v>2</v>
      </c>
      <c r="Q162" s="58">
        <v>0</v>
      </c>
      <c r="R162" s="58">
        <v>1</v>
      </c>
      <c r="S162" s="31">
        <v>116</v>
      </c>
      <c r="T162" s="31">
        <v>61</v>
      </c>
    </row>
    <row r="163" spans="1:20" x14ac:dyDescent="0.25">
      <c r="A163" s="57">
        <v>2024</v>
      </c>
      <c r="B163" s="57" t="s">
        <v>28</v>
      </c>
      <c r="C163" s="51">
        <v>51</v>
      </c>
      <c r="D163" s="58">
        <v>5</v>
      </c>
      <c r="E163" s="58">
        <v>1</v>
      </c>
      <c r="F163" s="58">
        <v>122</v>
      </c>
      <c r="G163" s="58">
        <v>0</v>
      </c>
      <c r="H163" s="58">
        <v>3</v>
      </c>
      <c r="I163" s="31">
        <v>182</v>
      </c>
      <c r="J163" s="58">
        <v>2</v>
      </c>
      <c r="K163" s="58">
        <v>7</v>
      </c>
      <c r="L163" s="58">
        <v>108</v>
      </c>
      <c r="M163" s="58">
        <v>1</v>
      </c>
      <c r="N163" s="58">
        <v>0</v>
      </c>
      <c r="O163" s="58">
        <v>2</v>
      </c>
      <c r="P163" s="58">
        <v>2</v>
      </c>
      <c r="Q163" s="58">
        <v>0</v>
      </c>
      <c r="R163" s="58">
        <v>2</v>
      </c>
      <c r="S163" s="31">
        <v>124</v>
      </c>
      <c r="T163" s="31">
        <v>58</v>
      </c>
    </row>
    <row r="164" spans="1:20" x14ac:dyDescent="0.25">
      <c r="A164" s="57">
        <v>2024</v>
      </c>
      <c r="B164" s="57" t="s">
        <v>29</v>
      </c>
      <c r="C164" s="51">
        <v>34</v>
      </c>
      <c r="D164" s="58">
        <v>2</v>
      </c>
      <c r="E164" s="58">
        <v>2</v>
      </c>
      <c r="F164" s="58">
        <v>112</v>
      </c>
      <c r="G164" s="58">
        <v>0</v>
      </c>
      <c r="H164" s="58">
        <v>2</v>
      </c>
      <c r="I164" s="31">
        <v>152</v>
      </c>
      <c r="J164" s="58">
        <v>5</v>
      </c>
      <c r="K164" s="58">
        <v>0</v>
      </c>
      <c r="L164" s="58">
        <v>103</v>
      </c>
      <c r="M164" s="58">
        <v>2</v>
      </c>
      <c r="N164" s="58">
        <v>0</v>
      </c>
      <c r="O164" s="58">
        <v>0</v>
      </c>
      <c r="P164" s="58">
        <v>4</v>
      </c>
      <c r="Q164" s="58">
        <v>0</v>
      </c>
      <c r="R164" s="58">
        <v>3</v>
      </c>
      <c r="S164" s="31">
        <v>117</v>
      </c>
      <c r="T164" s="31">
        <v>35</v>
      </c>
    </row>
    <row r="165" spans="1:20" ht="15.75" thickBot="1" x14ac:dyDescent="0.3">
      <c r="A165" s="57">
        <v>2024</v>
      </c>
      <c r="B165" s="57" t="s">
        <v>30</v>
      </c>
      <c r="C165" s="51">
        <v>20</v>
      </c>
      <c r="D165" s="51">
        <v>2</v>
      </c>
      <c r="E165" s="51">
        <v>0</v>
      </c>
      <c r="F165" s="51">
        <v>101</v>
      </c>
      <c r="G165" s="51">
        <v>0</v>
      </c>
      <c r="H165" s="51">
        <v>19</v>
      </c>
      <c r="I165" s="31">
        <v>142</v>
      </c>
      <c r="J165" s="58">
        <v>3</v>
      </c>
      <c r="K165" s="58">
        <v>1</v>
      </c>
      <c r="L165" s="58">
        <v>89</v>
      </c>
      <c r="M165" s="58">
        <v>1</v>
      </c>
      <c r="N165" s="58">
        <v>0</v>
      </c>
      <c r="O165" s="58">
        <v>6</v>
      </c>
      <c r="P165" s="58">
        <v>5</v>
      </c>
      <c r="Q165" s="58">
        <v>0</v>
      </c>
      <c r="R165" s="58">
        <v>24</v>
      </c>
      <c r="S165" s="31">
        <v>129</v>
      </c>
      <c r="T165" s="31">
        <v>13</v>
      </c>
    </row>
    <row r="166" spans="1:20" ht="16.5" thickTop="1" thickBot="1" x14ac:dyDescent="0.3">
      <c r="A166" s="164" t="s">
        <v>4</v>
      </c>
      <c r="B166" s="164"/>
      <c r="C166" s="73">
        <v>411</v>
      </c>
      <c r="D166" s="73">
        <v>36</v>
      </c>
      <c r="E166" s="73">
        <v>10</v>
      </c>
      <c r="F166" s="73">
        <v>1447</v>
      </c>
      <c r="G166" s="73">
        <v>4</v>
      </c>
      <c r="H166" s="73">
        <v>44</v>
      </c>
      <c r="I166" s="73">
        <v>1952</v>
      </c>
      <c r="J166" s="73">
        <v>30</v>
      </c>
      <c r="K166" s="73">
        <v>47</v>
      </c>
      <c r="L166" s="73">
        <v>1294</v>
      </c>
      <c r="M166" s="73">
        <v>4</v>
      </c>
      <c r="N166" s="73">
        <v>2</v>
      </c>
      <c r="O166" s="73">
        <v>33</v>
      </c>
      <c r="P166" s="73">
        <v>29</v>
      </c>
      <c r="Q166" s="73">
        <v>0</v>
      </c>
      <c r="R166" s="73">
        <v>42</v>
      </c>
      <c r="S166" s="73">
        <v>1481</v>
      </c>
      <c r="T166" s="73">
        <v>471</v>
      </c>
    </row>
    <row r="167" spans="1:20" ht="15.75" thickTop="1" x14ac:dyDescent="0.25">
      <c r="A167" s="36" t="s">
        <v>208</v>
      </c>
    </row>
  </sheetData>
  <mergeCells count="40">
    <mergeCell ref="J89:S89"/>
    <mergeCell ref="A82:B82"/>
    <mergeCell ref="J5:Q5"/>
    <mergeCell ref="R5:R6"/>
    <mergeCell ref="A5:B5"/>
    <mergeCell ref="C5:I5"/>
    <mergeCell ref="A19:B19"/>
    <mergeCell ref="C68:I68"/>
    <mergeCell ref="J26:Q26"/>
    <mergeCell ref="A40:B40"/>
    <mergeCell ref="A47:B47"/>
    <mergeCell ref="C47:I47"/>
    <mergeCell ref="R47:R48"/>
    <mergeCell ref="A68:B68"/>
    <mergeCell ref="A124:B124"/>
    <mergeCell ref="A26:B26"/>
    <mergeCell ref="C26:I26"/>
    <mergeCell ref="R26:R27"/>
    <mergeCell ref="A89:B89"/>
    <mergeCell ref="C89:I89"/>
    <mergeCell ref="T89:T90"/>
    <mergeCell ref="A103:B103"/>
    <mergeCell ref="A61:B61"/>
    <mergeCell ref="T68:T69"/>
    <mergeCell ref="J47:Q47"/>
    <mergeCell ref="A110:B110"/>
    <mergeCell ref="C110:I110"/>
    <mergeCell ref="J110:S110"/>
    <mergeCell ref="T110:T111"/>
    <mergeCell ref="J68:S68"/>
    <mergeCell ref="A152:B152"/>
    <mergeCell ref="C152:I152"/>
    <mergeCell ref="J152:S152"/>
    <mergeCell ref="T152:T153"/>
    <mergeCell ref="A166:B166"/>
    <mergeCell ref="A131:B131"/>
    <mergeCell ref="C131:I131"/>
    <mergeCell ref="J131:S131"/>
    <mergeCell ref="T131:T132"/>
    <mergeCell ref="A145:B145"/>
  </mergeCells>
  <pageMargins left="0" right="0" top="0.74803149606299213" bottom="0.74803149606299213" header="0.31496062992125984" footer="0.31496062992125984"/>
  <pageSetup paperSize="9" scale="60" orientation="landscape" r:id="rId1"/>
  <headerFooter>
    <oddFooter>&amp;L&amp;Z&amp;F&amp;A&amp;R&amp;D</oddFooter>
  </headerFooter>
  <ignoredErrors>
    <ignoredError sqref="S9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opLeftCell="A106" zoomScale="80" zoomScaleNormal="80" workbookViewId="0">
      <selection activeCell="M140" sqref="M140"/>
    </sheetView>
  </sheetViews>
  <sheetFormatPr baseColWidth="10" defaultRowHeight="15" x14ac:dyDescent="0.25"/>
  <cols>
    <col min="1" max="1" width="47.140625" customWidth="1"/>
    <col min="2" max="2" width="10.140625" customWidth="1"/>
    <col min="3" max="3" width="14.28515625" customWidth="1"/>
    <col min="4" max="4" width="12.7109375" customWidth="1"/>
    <col min="5" max="5" width="18" style="5" customWidth="1"/>
    <col min="6" max="6" width="18.85546875" customWidth="1"/>
    <col min="7" max="7" width="9.42578125" customWidth="1"/>
    <col min="8" max="8" width="7.7109375" style="5" customWidth="1"/>
    <col min="9" max="9" width="16.42578125" customWidth="1"/>
    <col min="10" max="10" width="14" customWidth="1"/>
    <col min="11" max="11" width="20.7109375" style="5" customWidth="1"/>
    <col min="12" max="12" width="11" customWidth="1"/>
    <col min="13" max="13" width="12.85546875" customWidth="1"/>
    <col min="14" max="14" width="8.85546875" customWidth="1"/>
    <col min="15" max="15" width="10.7109375" customWidth="1"/>
    <col min="16" max="16" width="9.28515625" style="5" customWidth="1"/>
    <col min="17" max="17" width="9.5703125" customWidth="1"/>
    <col min="18" max="18" width="8.7109375" bestFit="1" customWidth="1"/>
    <col min="19" max="19" width="11" customWidth="1"/>
  </cols>
  <sheetData>
    <row r="1" spans="1:18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8" ht="15.75" x14ac:dyDescent="0.25">
      <c r="A2" s="70" t="s">
        <v>165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s="2" customFormat="1" x14ac:dyDescent="0.25">
      <c r="A4" s="29" t="s">
        <v>0</v>
      </c>
      <c r="B4" s="158" t="s">
        <v>174</v>
      </c>
      <c r="C4" s="159"/>
      <c r="D4" s="159"/>
      <c r="E4" s="159"/>
      <c r="F4" s="159"/>
      <c r="G4" s="159"/>
      <c r="H4" s="169"/>
      <c r="I4" s="158" t="s">
        <v>183</v>
      </c>
      <c r="J4" s="159"/>
      <c r="K4" s="159"/>
      <c r="L4" s="159"/>
      <c r="M4" s="159"/>
      <c r="N4" s="159"/>
      <c r="O4" s="159"/>
      <c r="P4" s="159"/>
      <c r="Q4" s="124"/>
    </row>
    <row r="5" spans="1:18" ht="52.5" thickBot="1" x14ac:dyDescent="0.3">
      <c r="A5" s="82" t="s">
        <v>1</v>
      </c>
      <c r="B5" s="85" t="s">
        <v>139</v>
      </c>
      <c r="C5" s="85" t="s">
        <v>172</v>
      </c>
      <c r="D5" s="85" t="s">
        <v>2</v>
      </c>
      <c r="E5" s="86" t="s">
        <v>141</v>
      </c>
      <c r="F5" s="85" t="s">
        <v>177</v>
      </c>
      <c r="G5" s="85" t="s">
        <v>3</v>
      </c>
      <c r="H5" s="84" t="s">
        <v>4</v>
      </c>
      <c r="I5" s="85" t="s">
        <v>5</v>
      </c>
      <c r="J5" s="85" t="s">
        <v>167</v>
      </c>
      <c r="K5" s="86" t="s">
        <v>6</v>
      </c>
      <c r="L5" s="85" t="s">
        <v>144</v>
      </c>
      <c r="M5" s="85" t="s">
        <v>7</v>
      </c>
      <c r="N5" s="85" t="s">
        <v>8</v>
      </c>
      <c r="O5" s="85" t="s">
        <v>3</v>
      </c>
      <c r="P5" s="86" t="s">
        <v>4</v>
      </c>
      <c r="Q5" s="82" t="s">
        <v>158</v>
      </c>
    </row>
    <row r="6" spans="1:18" ht="15.75" thickTop="1" x14ac:dyDescent="0.25">
      <c r="A6" s="59" t="s">
        <v>9</v>
      </c>
      <c r="B6" s="34">
        <v>116</v>
      </c>
      <c r="C6" s="34">
        <v>27</v>
      </c>
      <c r="D6" s="34">
        <v>10</v>
      </c>
      <c r="E6" s="51">
        <v>810</v>
      </c>
      <c r="F6" s="34">
        <v>0</v>
      </c>
      <c r="G6" s="34">
        <v>6</v>
      </c>
      <c r="H6" s="51">
        <f t="shared" ref="H6:H11" si="0">SUM(B6:G6)</f>
        <v>969</v>
      </c>
      <c r="I6" s="34">
        <v>9</v>
      </c>
      <c r="J6" s="34">
        <v>32</v>
      </c>
      <c r="K6" s="51">
        <v>723</v>
      </c>
      <c r="L6" s="34">
        <v>0</v>
      </c>
      <c r="M6" s="34">
        <v>15</v>
      </c>
      <c r="N6" s="34">
        <v>34</v>
      </c>
      <c r="O6" s="34">
        <v>1</v>
      </c>
      <c r="P6" s="51">
        <f t="shared" ref="P6:P11" si="1">SUM(I6:O6)</f>
        <v>814</v>
      </c>
      <c r="Q6" s="34">
        <f t="shared" ref="Q6:Q11" si="2">H6-P6</f>
        <v>155</v>
      </c>
    </row>
    <row r="7" spans="1:18" x14ac:dyDescent="0.25">
      <c r="A7" s="57" t="s">
        <v>10</v>
      </c>
      <c r="B7" s="34">
        <v>21</v>
      </c>
      <c r="C7" s="34">
        <v>2</v>
      </c>
      <c r="D7" s="34">
        <v>2</v>
      </c>
      <c r="E7" s="51">
        <v>193</v>
      </c>
      <c r="F7" s="34">
        <v>0</v>
      </c>
      <c r="G7" s="34">
        <v>3</v>
      </c>
      <c r="H7" s="51">
        <f t="shared" si="0"/>
        <v>221</v>
      </c>
      <c r="I7" s="34">
        <v>0</v>
      </c>
      <c r="J7" s="34">
        <v>12</v>
      </c>
      <c r="K7" s="51">
        <v>206</v>
      </c>
      <c r="L7" s="34">
        <v>0</v>
      </c>
      <c r="M7" s="34">
        <v>2</v>
      </c>
      <c r="N7" s="34">
        <v>5</v>
      </c>
      <c r="O7" s="34">
        <v>0</v>
      </c>
      <c r="P7" s="51">
        <f t="shared" si="1"/>
        <v>225</v>
      </c>
      <c r="Q7" s="34">
        <f t="shared" si="2"/>
        <v>-4</v>
      </c>
    </row>
    <row r="8" spans="1:18" x14ac:dyDescent="0.25">
      <c r="A8" s="57" t="s">
        <v>173</v>
      </c>
      <c r="B8" s="34">
        <v>2</v>
      </c>
      <c r="C8" s="34">
        <v>0</v>
      </c>
      <c r="D8" s="34">
        <v>0</v>
      </c>
      <c r="E8" s="51">
        <v>135</v>
      </c>
      <c r="F8" s="34">
        <v>0</v>
      </c>
      <c r="G8" s="34">
        <v>0</v>
      </c>
      <c r="H8" s="51">
        <f t="shared" si="0"/>
        <v>137</v>
      </c>
      <c r="I8" s="34">
        <v>0</v>
      </c>
      <c r="J8" s="34">
        <v>10</v>
      </c>
      <c r="K8" s="51">
        <v>154</v>
      </c>
      <c r="L8" s="34">
        <v>0</v>
      </c>
      <c r="M8" s="34">
        <v>0</v>
      </c>
      <c r="N8" s="34">
        <v>2</v>
      </c>
      <c r="O8" s="34">
        <v>0</v>
      </c>
      <c r="P8" s="51">
        <f t="shared" si="1"/>
        <v>166</v>
      </c>
      <c r="Q8" s="34">
        <f t="shared" si="2"/>
        <v>-29</v>
      </c>
    </row>
    <row r="9" spans="1:18" x14ac:dyDescent="0.25">
      <c r="A9" s="57" t="s">
        <v>11</v>
      </c>
      <c r="B9" s="34">
        <v>177</v>
      </c>
      <c r="C9" s="34">
        <v>1</v>
      </c>
      <c r="D9" s="34">
        <v>3</v>
      </c>
      <c r="E9" s="51">
        <v>242</v>
      </c>
      <c r="F9" s="34">
        <v>179</v>
      </c>
      <c r="G9" s="34">
        <v>67</v>
      </c>
      <c r="H9" s="51">
        <f t="shared" si="0"/>
        <v>669</v>
      </c>
      <c r="I9" s="34">
        <v>1</v>
      </c>
      <c r="J9" s="34">
        <v>16</v>
      </c>
      <c r="K9" s="51">
        <v>214</v>
      </c>
      <c r="L9" s="34">
        <v>0</v>
      </c>
      <c r="M9" s="34">
        <v>0</v>
      </c>
      <c r="N9" s="34">
        <v>5</v>
      </c>
      <c r="O9" s="34">
        <v>2</v>
      </c>
      <c r="P9" s="51">
        <f t="shared" si="1"/>
        <v>238</v>
      </c>
      <c r="Q9" s="34">
        <f t="shared" si="2"/>
        <v>431</v>
      </c>
    </row>
    <row r="10" spans="1:18" x14ac:dyDescent="0.25">
      <c r="A10" s="57" t="s">
        <v>12</v>
      </c>
      <c r="B10" s="34">
        <v>58</v>
      </c>
      <c r="C10" s="34">
        <v>0</v>
      </c>
      <c r="D10" s="34">
        <v>1</v>
      </c>
      <c r="E10" s="51">
        <v>135</v>
      </c>
      <c r="F10" s="34">
        <v>0</v>
      </c>
      <c r="G10" s="34">
        <v>20</v>
      </c>
      <c r="H10" s="51">
        <f t="shared" si="0"/>
        <v>214</v>
      </c>
      <c r="I10" s="34">
        <v>2</v>
      </c>
      <c r="J10" s="34">
        <v>6</v>
      </c>
      <c r="K10" s="51">
        <v>128</v>
      </c>
      <c r="L10" s="34">
        <v>0</v>
      </c>
      <c r="M10" s="34">
        <v>0</v>
      </c>
      <c r="N10" s="34">
        <v>4</v>
      </c>
      <c r="O10" s="34">
        <v>0</v>
      </c>
      <c r="P10" s="51">
        <f t="shared" si="1"/>
        <v>140</v>
      </c>
      <c r="Q10" s="34">
        <f t="shared" si="2"/>
        <v>74</v>
      </c>
    </row>
    <row r="11" spans="1:18" ht="15.75" thickBot="1" x14ac:dyDescent="0.3">
      <c r="A11" s="57" t="s">
        <v>13</v>
      </c>
      <c r="B11" s="34">
        <v>2</v>
      </c>
      <c r="C11" s="34">
        <v>0</v>
      </c>
      <c r="D11" s="34">
        <v>0</v>
      </c>
      <c r="E11" s="51">
        <v>0</v>
      </c>
      <c r="F11" s="34">
        <v>0</v>
      </c>
      <c r="G11" s="34">
        <v>0</v>
      </c>
      <c r="H11" s="51">
        <f t="shared" si="0"/>
        <v>2</v>
      </c>
      <c r="I11" s="34">
        <v>0</v>
      </c>
      <c r="J11" s="34">
        <v>3</v>
      </c>
      <c r="K11" s="51">
        <v>1</v>
      </c>
      <c r="L11" s="34">
        <v>0</v>
      </c>
      <c r="M11" s="34">
        <v>0</v>
      </c>
      <c r="N11" s="34">
        <v>1</v>
      </c>
      <c r="O11" s="34">
        <v>0</v>
      </c>
      <c r="P11" s="51">
        <f t="shared" si="1"/>
        <v>5</v>
      </c>
      <c r="Q11" s="34">
        <f t="shared" si="2"/>
        <v>-3</v>
      </c>
    </row>
    <row r="12" spans="1:18" ht="16.5" thickTop="1" thickBot="1" x14ac:dyDescent="0.3">
      <c r="A12" s="74" t="s">
        <v>4</v>
      </c>
      <c r="B12" s="75">
        <f t="shared" ref="B12:Q12" si="3">B6+B7+B9+B10+B11</f>
        <v>374</v>
      </c>
      <c r="C12" s="75">
        <f t="shared" si="3"/>
        <v>30</v>
      </c>
      <c r="D12" s="75">
        <f t="shared" si="3"/>
        <v>16</v>
      </c>
      <c r="E12" s="76">
        <f t="shared" si="3"/>
        <v>1380</v>
      </c>
      <c r="F12" s="75">
        <f t="shared" si="3"/>
        <v>179</v>
      </c>
      <c r="G12" s="77">
        <f t="shared" si="3"/>
        <v>96</v>
      </c>
      <c r="H12" s="73">
        <f>H6+H7+H9+H10+H11</f>
        <v>2075</v>
      </c>
      <c r="I12" s="75">
        <f t="shared" si="3"/>
        <v>12</v>
      </c>
      <c r="J12" s="75">
        <f t="shared" si="3"/>
        <v>69</v>
      </c>
      <c r="K12" s="76">
        <f t="shared" si="3"/>
        <v>1272</v>
      </c>
      <c r="L12" s="75">
        <f t="shared" si="3"/>
        <v>0</v>
      </c>
      <c r="M12" s="75">
        <f t="shared" si="3"/>
        <v>17</v>
      </c>
      <c r="N12" s="75">
        <f t="shared" si="3"/>
        <v>49</v>
      </c>
      <c r="O12" s="77">
        <f t="shared" si="3"/>
        <v>3</v>
      </c>
      <c r="P12" s="73">
        <f t="shared" si="3"/>
        <v>1422</v>
      </c>
      <c r="Q12" s="72">
        <f t="shared" si="3"/>
        <v>653</v>
      </c>
    </row>
    <row r="13" spans="1:18" ht="15.75" thickTop="1" x14ac:dyDescent="0.25">
      <c r="A13" s="1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</row>
    <row r="14" spans="1:18" s="3" customFormat="1" x14ac:dyDescent="0.25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38"/>
    </row>
    <row r="15" spans="1:18" ht="15.75" x14ac:dyDescent="0.25">
      <c r="A15" s="70" t="s">
        <v>166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3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3"/>
    </row>
    <row r="17" spans="1:18" x14ac:dyDescent="0.25">
      <c r="A17" s="87" t="s">
        <v>156</v>
      </c>
      <c r="B17" s="158" t="s">
        <v>174</v>
      </c>
      <c r="C17" s="159"/>
      <c r="D17" s="159"/>
      <c r="E17" s="159"/>
      <c r="F17" s="159"/>
      <c r="G17" s="159"/>
      <c r="H17" s="169"/>
      <c r="I17" s="158" t="s">
        <v>175</v>
      </c>
      <c r="J17" s="159"/>
      <c r="K17" s="159"/>
      <c r="L17" s="159"/>
      <c r="M17" s="159"/>
      <c r="N17" s="159"/>
      <c r="O17" s="159"/>
      <c r="P17" s="159"/>
      <c r="Q17" s="124"/>
      <c r="R17" s="33"/>
    </row>
    <row r="18" spans="1:18" ht="52.5" thickBot="1" x14ac:dyDescent="0.3">
      <c r="A18" s="82" t="s">
        <v>1</v>
      </c>
      <c r="B18" s="85" t="s">
        <v>139</v>
      </c>
      <c r="C18" s="85" t="s">
        <v>172</v>
      </c>
      <c r="D18" s="85" t="s">
        <v>2</v>
      </c>
      <c r="E18" s="86" t="s">
        <v>141</v>
      </c>
      <c r="F18" s="85" t="s">
        <v>177</v>
      </c>
      <c r="G18" s="85" t="s">
        <v>3</v>
      </c>
      <c r="H18" s="84" t="s">
        <v>4</v>
      </c>
      <c r="I18" s="85" t="s">
        <v>5</v>
      </c>
      <c r="J18" s="85" t="s">
        <v>167</v>
      </c>
      <c r="K18" s="86" t="s">
        <v>6</v>
      </c>
      <c r="L18" s="85" t="s">
        <v>144</v>
      </c>
      <c r="M18" s="85" t="s">
        <v>7</v>
      </c>
      <c r="N18" s="85" t="s">
        <v>8</v>
      </c>
      <c r="O18" s="85" t="s">
        <v>3</v>
      </c>
      <c r="P18" s="86" t="s">
        <v>4</v>
      </c>
      <c r="Q18" s="82" t="s">
        <v>158</v>
      </c>
      <c r="R18" s="33"/>
    </row>
    <row r="19" spans="1:18" ht="15.75" thickTop="1" x14ac:dyDescent="0.25">
      <c r="A19" s="59" t="s">
        <v>9</v>
      </c>
      <c r="B19" s="34">
        <v>123</v>
      </c>
      <c r="C19" s="34">
        <v>23</v>
      </c>
      <c r="D19" s="34">
        <v>16</v>
      </c>
      <c r="E19" s="51">
        <v>572</v>
      </c>
      <c r="F19" s="34">
        <v>0</v>
      </c>
      <c r="G19" s="34">
        <v>20</v>
      </c>
      <c r="H19" s="51">
        <f t="shared" ref="H19:H24" si="4">SUM(B19:G19)</f>
        <v>754</v>
      </c>
      <c r="I19" s="34">
        <v>16</v>
      </c>
      <c r="J19" s="34">
        <v>25</v>
      </c>
      <c r="K19" s="51">
        <v>651</v>
      </c>
      <c r="L19" s="34">
        <v>1</v>
      </c>
      <c r="M19" s="34">
        <v>26</v>
      </c>
      <c r="N19" s="34">
        <v>7</v>
      </c>
      <c r="O19" s="34">
        <v>0</v>
      </c>
      <c r="P19" s="51">
        <f t="shared" ref="P19:P24" si="5">SUM(I19:O19)</f>
        <v>726</v>
      </c>
      <c r="Q19" s="51">
        <f>H19-P19</f>
        <v>28</v>
      </c>
      <c r="R19" s="33"/>
    </row>
    <row r="20" spans="1:18" x14ac:dyDescent="0.25">
      <c r="A20" s="57" t="s">
        <v>10</v>
      </c>
      <c r="B20" s="34">
        <v>51</v>
      </c>
      <c r="C20" s="34">
        <v>1</v>
      </c>
      <c r="D20" s="34">
        <v>1</v>
      </c>
      <c r="E20" s="51">
        <v>96</v>
      </c>
      <c r="F20" s="34">
        <v>0</v>
      </c>
      <c r="G20" s="34">
        <v>3</v>
      </c>
      <c r="H20" s="51">
        <f t="shared" si="4"/>
        <v>152</v>
      </c>
      <c r="I20" s="34">
        <v>1</v>
      </c>
      <c r="J20" s="34">
        <v>1</v>
      </c>
      <c r="K20" s="51">
        <v>154</v>
      </c>
      <c r="L20" s="34">
        <v>0</v>
      </c>
      <c r="M20" s="34">
        <v>0</v>
      </c>
      <c r="N20" s="34">
        <v>2</v>
      </c>
      <c r="O20" s="34">
        <v>0</v>
      </c>
      <c r="P20" s="51">
        <f t="shared" si="5"/>
        <v>158</v>
      </c>
      <c r="Q20" s="34">
        <f t="shared" ref="Q20:Q25" si="6">H20-P20</f>
        <v>-6</v>
      </c>
      <c r="R20" s="33"/>
    </row>
    <row r="21" spans="1:18" x14ac:dyDescent="0.25">
      <c r="A21" s="57" t="s">
        <v>173</v>
      </c>
      <c r="B21" s="34">
        <v>11</v>
      </c>
      <c r="C21" s="34">
        <v>0</v>
      </c>
      <c r="D21" s="34">
        <v>0</v>
      </c>
      <c r="E21" s="51">
        <v>56</v>
      </c>
      <c r="F21" s="34">
        <v>0</v>
      </c>
      <c r="G21" s="34">
        <v>1</v>
      </c>
      <c r="H21" s="51">
        <f t="shared" si="4"/>
        <v>68</v>
      </c>
      <c r="I21" s="34">
        <v>0</v>
      </c>
      <c r="J21" s="34">
        <v>1</v>
      </c>
      <c r="K21" s="51">
        <v>105</v>
      </c>
      <c r="L21" s="34">
        <v>0</v>
      </c>
      <c r="M21" s="34">
        <v>0</v>
      </c>
      <c r="N21" s="34">
        <v>2</v>
      </c>
      <c r="O21" s="34">
        <v>0</v>
      </c>
      <c r="P21" s="51">
        <f t="shared" si="5"/>
        <v>108</v>
      </c>
      <c r="Q21" s="34">
        <f t="shared" si="6"/>
        <v>-40</v>
      </c>
      <c r="R21" s="33"/>
    </row>
    <row r="22" spans="1:18" x14ac:dyDescent="0.25">
      <c r="A22" s="57" t="s">
        <v>11</v>
      </c>
      <c r="B22" s="34">
        <v>451</v>
      </c>
      <c r="C22" s="34">
        <v>2</v>
      </c>
      <c r="D22" s="34">
        <v>4</v>
      </c>
      <c r="E22" s="51">
        <v>226</v>
      </c>
      <c r="F22" s="34">
        <v>108</v>
      </c>
      <c r="G22" s="34">
        <v>58</v>
      </c>
      <c r="H22" s="51">
        <f t="shared" si="4"/>
        <v>849</v>
      </c>
      <c r="I22" s="34">
        <v>0</v>
      </c>
      <c r="J22" s="34">
        <v>8</v>
      </c>
      <c r="K22" s="51">
        <v>218</v>
      </c>
      <c r="L22" s="34">
        <v>0</v>
      </c>
      <c r="M22" s="34">
        <v>0</v>
      </c>
      <c r="N22" s="34">
        <v>10</v>
      </c>
      <c r="O22" s="34">
        <v>1</v>
      </c>
      <c r="P22" s="51">
        <f t="shared" si="5"/>
        <v>237</v>
      </c>
      <c r="Q22" s="34">
        <f t="shared" si="6"/>
        <v>612</v>
      </c>
      <c r="R22" s="33"/>
    </row>
    <row r="23" spans="1:18" x14ac:dyDescent="0.25">
      <c r="A23" s="57" t="s">
        <v>12</v>
      </c>
      <c r="B23" s="34">
        <v>54</v>
      </c>
      <c r="C23" s="34">
        <v>0</v>
      </c>
      <c r="D23" s="34">
        <v>4</v>
      </c>
      <c r="E23" s="51">
        <v>97</v>
      </c>
      <c r="F23" s="34">
        <v>0</v>
      </c>
      <c r="G23" s="34">
        <v>16</v>
      </c>
      <c r="H23" s="51">
        <f t="shared" si="4"/>
        <v>171</v>
      </c>
      <c r="I23" s="34">
        <v>1</v>
      </c>
      <c r="J23" s="34">
        <v>4</v>
      </c>
      <c r="K23" s="51">
        <v>130</v>
      </c>
      <c r="L23" s="34">
        <v>0</v>
      </c>
      <c r="M23" s="34">
        <v>0</v>
      </c>
      <c r="N23" s="34">
        <v>3</v>
      </c>
      <c r="O23" s="34">
        <v>0</v>
      </c>
      <c r="P23" s="51">
        <f t="shared" si="5"/>
        <v>138</v>
      </c>
      <c r="Q23" s="34">
        <f t="shared" si="6"/>
        <v>33</v>
      </c>
      <c r="R23" s="33"/>
    </row>
    <row r="24" spans="1:18" ht="15.75" thickBot="1" x14ac:dyDescent="0.3">
      <c r="A24" s="57" t="s">
        <v>13</v>
      </c>
      <c r="B24" s="34">
        <v>3</v>
      </c>
      <c r="C24" s="34">
        <v>0</v>
      </c>
      <c r="D24" s="34">
        <v>0</v>
      </c>
      <c r="E24" s="51">
        <v>0</v>
      </c>
      <c r="F24" s="34">
        <v>1</v>
      </c>
      <c r="G24" s="34">
        <v>0</v>
      </c>
      <c r="H24" s="51">
        <f t="shared" si="4"/>
        <v>4</v>
      </c>
      <c r="I24" s="34">
        <v>0</v>
      </c>
      <c r="J24" s="34">
        <v>0</v>
      </c>
      <c r="K24" s="51">
        <v>1</v>
      </c>
      <c r="L24" s="34">
        <v>0</v>
      </c>
      <c r="M24" s="34">
        <v>0</v>
      </c>
      <c r="N24" s="34">
        <v>0</v>
      </c>
      <c r="O24" s="34">
        <v>0</v>
      </c>
      <c r="P24" s="51">
        <f t="shared" si="5"/>
        <v>1</v>
      </c>
      <c r="Q24" s="34">
        <f t="shared" si="6"/>
        <v>3</v>
      </c>
      <c r="R24" s="33"/>
    </row>
    <row r="25" spans="1:18" ht="16.5" thickTop="1" thickBot="1" x14ac:dyDescent="0.3">
      <c r="A25" s="88" t="s">
        <v>4</v>
      </c>
      <c r="B25" s="73">
        <f>SUM(B19,B20,B22,B23,B24)</f>
        <v>682</v>
      </c>
      <c r="C25" s="73">
        <f t="shared" ref="C25:I25" si="7">SUM(C19,C20,C22,C23,C24)</f>
        <v>26</v>
      </c>
      <c r="D25" s="73">
        <f t="shared" si="7"/>
        <v>25</v>
      </c>
      <c r="E25" s="73">
        <f t="shared" si="7"/>
        <v>991</v>
      </c>
      <c r="F25" s="73">
        <f t="shared" si="7"/>
        <v>109</v>
      </c>
      <c r="G25" s="73">
        <f t="shared" si="7"/>
        <v>97</v>
      </c>
      <c r="H25" s="73">
        <f t="shared" si="7"/>
        <v>1930</v>
      </c>
      <c r="I25" s="75">
        <f t="shared" si="7"/>
        <v>18</v>
      </c>
      <c r="J25" s="75">
        <f t="shared" ref="J25:P25" si="8">SUM(J19,J20,J22,J23,J24)</f>
        <v>38</v>
      </c>
      <c r="K25" s="76">
        <f t="shared" si="8"/>
        <v>1154</v>
      </c>
      <c r="L25" s="75">
        <f t="shared" si="8"/>
        <v>1</v>
      </c>
      <c r="M25" s="75">
        <f t="shared" si="8"/>
        <v>26</v>
      </c>
      <c r="N25" s="75">
        <f t="shared" si="8"/>
        <v>22</v>
      </c>
      <c r="O25" s="77">
        <f t="shared" si="8"/>
        <v>1</v>
      </c>
      <c r="P25" s="73">
        <f t="shared" si="8"/>
        <v>1260</v>
      </c>
      <c r="Q25" s="72">
        <f t="shared" si="6"/>
        <v>670</v>
      </c>
      <c r="R25" s="33"/>
    </row>
    <row r="26" spans="1:18" ht="15.75" thickTop="1" x14ac:dyDescent="0.25">
      <c r="H26" s="5" t="s">
        <v>171</v>
      </c>
      <c r="R26" s="33"/>
    </row>
    <row r="27" spans="1:18" x14ac:dyDescent="0.25">
      <c r="R27" s="33"/>
    </row>
    <row r="28" spans="1:18" s="36" customFormat="1" x14ac:dyDescent="0.2">
      <c r="A28" s="70" t="s">
        <v>164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33"/>
    </row>
    <row r="30" spans="1:18" x14ac:dyDescent="0.25">
      <c r="A30" s="93" t="s">
        <v>163</v>
      </c>
      <c r="B30" s="158" t="s">
        <v>174</v>
      </c>
      <c r="C30" s="159"/>
      <c r="D30" s="159"/>
      <c r="E30" s="159"/>
      <c r="F30" s="159"/>
      <c r="G30" s="159"/>
      <c r="H30" s="169"/>
      <c r="I30" s="158" t="s">
        <v>175</v>
      </c>
      <c r="J30" s="159"/>
      <c r="K30" s="159"/>
      <c r="L30" s="159"/>
      <c r="M30" s="159"/>
      <c r="N30" s="159"/>
      <c r="O30" s="159"/>
      <c r="P30" s="159"/>
      <c r="Q30" s="124"/>
      <c r="R30" s="33"/>
    </row>
    <row r="31" spans="1:18" ht="52.5" thickBot="1" x14ac:dyDescent="0.3">
      <c r="A31" s="82" t="s">
        <v>1</v>
      </c>
      <c r="B31" s="85" t="s">
        <v>139</v>
      </c>
      <c r="C31" s="85" t="s">
        <v>172</v>
      </c>
      <c r="D31" s="85" t="s">
        <v>2</v>
      </c>
      <c r="E31" s="86" t="s">
        <v>141</v>
      </c>
      <c r="F31" s="85" t="s">
        <v>177</v>
      </c>
      <c r="G31" s="85" t="s">
        <v>3</v>
      </c>
      <c r="H31" s="84" t="s">
        <v>4</v>
      </c>
      <c r="I31" s="85" t="s">
        <v>5</v>
      </c>
      <c r="J31" s="85" t="s">
        <v>167</v>
      </c>
      <c r="K31" s="86" t="s">
        <v>6</v>
      </c>
      <c r="L31" s="85" t="s">
        <v>144</v>
      </c>
      <c r="M31" s="85" t="s">
        <v>7</v>
      </c>
      <c r="N31" s="85" t="s">
        <v>8</v>
      </c>
      <c r="O31" s="85" t="s">
        <v>3</v>
      </c>
      <c r="P31" s="86" t="s">
        <v>4</v>
      </c>
      <c r="Q31" s="82" t="s">
        <v>158</v>
      </c>
      <c r="R31" s="33"/>
    </row>
    <row r="32" spans="1:18" ht="15.75" thickTop="1" x14ac:dyDescent="0.25">
      <c r="A32" s="59" t="s">
        <v>9</v>
      </c>
      <c r="B32" s="34">
        <v>110</v>
      </c>
      <c r="C32" s="34">
        <v>18</v>
      </c>
      <c r="D32" s="34">
        <v>9</v>
      </c>
      <c r="E32" s="51">
        <v>604</v>
      </c>
      <c r="F32" s="34">
        <v>0</v>
      </c>
      <c r="G32" s="34">
        <v>5</v>
      </c>
      <c r="H32" s="51">
        <v>746</v>
      </c>
      <c r="I32" s="34">
        <v>14</v>
      </c>
      <c r="J32" s="34">
        <v>26</v>
      </c>
      <c r="K32" s="51">
        <v>689</v>
      </c>
      <c r="L32" s="34">
        <v>0</v>
      </c>
      <c r="M32" s="34">
        <v>15</v>
      </c>
      <c r="N32" s="34">
        <v>16</v>
      </c>
      <c r="O32" s="34">
        <v>0</v>
      </c>
      <c r="P32" s="51">
        <v>760</v>
      </c>
      <c r="Q32" s="51">
        <f t="shared" ref="Q32:Q37" si="9">H32-P32</f>
        <v>-14</v>
      </c>
      <c r="R32" s="33"/>
    </row>
    <row r="33" spans="1:18" x14ac:dyDescent="0.25">
      <c r="A33" s="57" t="s">
        <v>10</v>
      </c>
      <c r="B33" s="34">
        <v>30</v>
      </c>
      <c r="C33" s="34">
        <v>5</v>
      </c>
      <c r="D33" s="34">
        <v>1</v>
      </c>
      <c r="E33" s="51">
        <v>90</v>
      </c>
      <c r="F33" s="34">
        <v>0</v>
      </c>
      <c r="G33" s="34">
        <v>0</v>
      </c>
      <c r="H33" s="51">
        <v>126</v>
      </c>
      <c r="I33" s="34">
        <v>1</v>
      </c>
      <c r="J33" s="34">
        <v>3</v>
      </c>
      <c r="K33" s="51">
        <v>180</v>
      </c>
      <c r="L33" s="34">
        <v>0</v>
      </c>
      <c r="M33" s="34">
        <v>0</v>
      </c>
      <c r="N33" s="34">
        <v>6</v>
      </c>
      <c r="O33" s="34">
        <v>0</v>
      </c>
      <c r="P33" s="51">
        <v>190</v>
      </c>
      <c r="Q33" s="51">
        <f t="shared" si="9"/>
        <v>-64</v>
      </c>
      <c r="R33" s="33"/>
    </row>
    <row r="34" spans="1:18" x14ac:dyDescent="0.25">
      <c r="A34" s="57" t="s">
        <v>173</v>
      </c>
      <c r="B34" s="34">
        <v>1</v>
      </c>
      <c r="C34" s="34">
        <v>0</v>
      </c>
      <c r="D34" s="34">
        <v>0</v>
      </c>
      <c r="E34" s="51">
        <v>62</v>
      </c>
      <c r="F34" s="34">
        <v>0</v>
      </c>
      <c r="G34" s="34">
        <v>0</v>
      </c>
      <c r="H34" s="51">
        <v>63</v>
      </c>
      <c r="I34" s="34">
        <v>0</v>
      </c>
      <c r="J34" s="34">
        <v>3</v>
      </c>
      <c r="K34" s="51">
        <v>135</v>
      </c>
      <c r="L34" s="34">
        <v>0</v>
      </c>
      <c r="M34" s="34">
        <v>0</v>
      </c>
      <c r="N34" s="34">
        <v>3</v>
      </c>
      <c r="O34" s="34">
        <v>0</v>
      </c>
      <c r="P34" s="51">
        <v>141</v>
      </c>
      <c r="Q34" s="51">
        <f t="shared" si="9"/>
        <v>-78</v>
      </c>
      <c r="R34" s="33"/>
    </row>
    <row r="35" spans="1:18" x14ac:dyDescent="0.25">
      <c r="A35" s="57" t="s">
        <v>11</v>
      </c>
      <c r="B35" s="34">
        <v>244</v>
      </c>
      <c r="C35" s="34">
        <v>2</v>
      </c>
      <c r="D35" s="34">
        <v>0</v>
      </c>
      <c r="E35" s="51">
        <v>223</v>
      </c>
      <c r="F35" s="34">
        <v>27</v>
      </c>
      <c r="G35" s="34">
        <v>54</v>
      </c>
      <c r="H35" s="51">
        <v>550</v>
      </c>
      <c r="I35" s="34">
        <v>0</v>
      </c>
      <c r="J35" s="34">
        <v>3</v>
      </c>
      <c r="K35" s="51">
        <v>228</v>
      </c>
      <c r="L35" s="34">
        <v>0</v>
      </c>
      <c r="M35" s="34">
        <v>0</v>
      </c>
      <c r="N35" s="34">
        <v>2</v>
      </c>
      <c r="O35" s="34">
        <v>0</v>
      </c>
      <c r="P35" s="51">
        <v>233</v>
      </c>
      <c r="Q35" s="51">
        <f t="shared" si="9"/>
        <v>317</v>
      </c>
      <c r="R35" s="33"/>
    </row>
    <row r="36" spans="1:18" x14ac:dyDescent="0.25">
      <c r="A36" s="57" t="s">
        <v>12</v>
      </c>
      <c r="B36" s="34">
        <v>61</v>
      </c>
      <c r="C36" s="34">
        <v>6</v>
      </c>
      <c r="D36" s="34">
        <v>2</v>
      </c>
      <c r="E36" s="51">
        <v>108</v>
      </c>
      <c r="F36" s="34">
        <v>0</v>
      </c>
      <c r="G36" s="34">
        <v>8</v>
      </c>
      <c r="H36" s="51">
        <v>185</v>
      </c>
      <c r="I36" s="34">
        <v>2</v>
      </c>
      <c r="J36" s="34">
        <v>0</v>
      </c>
      <c r="K36" s="51">
        <v>136</v>
      </c>
      <c r="L36" s="34">
        <v>0</v>
      </c>
      <c r="M36" s="34">
        <v>0</v>
      </c>
      <c r="N36" s="34">
        <v>3</v>
      </c>
      <c r="O36" s="34">
        <v>1</v>
      </c>
      <c r="P36" s="51">
        <v>142</v>
      </c>
      <c r="Q36" s="51">
        <f t="shared" si="9"/>
        <v>43</v>
      </c>
      <c r="R36" s="33"/>
    </row>
    <row r="37" spans="1:18" ht="15.75" thickBot="1" x14ac:dyDescent="0.3">
      <c r="A37" s="57" t="s">
        <v>16</v>
      </c>
      <c r="B37" s="34">
        <v>1</v>
      </c>
      <c r="C37" s="34">
        <v>0</v>
      </c>
      <c r="D37" s="34">
        <v>0</v>
      </c>
      <c r="E37" s="51">
        <v>0</v>
      </c>
      <c r="F37" s="34">
        <v>0</v>
      </c>
      <c r="G37" s="34">
        <v>0</v>
      </c>
      <c r="H37" s="51">
        <v>1</v>
      </c>
      <c r="I37" s="34">
        <v>0</v>
      </c>
      <c r="J37" s="34">
        <v>0</v>
      </c>
      <c r="K37" s="51">
        <v>0</v>
      </c>
      <c r="L37" s="34">
        <v>0</v>
      </c>
      <c r="M37" s="34">
        <v>0</v>
      </c>
      <c r="N37" s="34">
        <v>0</v>
      </c>
      <c r="O37" s="34">
        <v>0</v>
      </c>
      <c r="P37" s="51">
        <v>0</v>
      </c>
      <c r="Q37" s="51">
        <f t="shared" si="9"/>
        <v>1</v>
      </c>
      <c r="R37" s="33"/>
    </row>
    <row r="38" spans="1:18" ht="16.5" thickTop="1" thickBot="1" x14ac:dyDescent="0.3">
      <c r="A38" s="92" t="s">
        <v>4</v>
      </c>
      <c r="B38" s="75">
        <f>SUM(B32,B33,B35,B36,B37)</f>
        <v>446</v>
      </c>
      <c r="C38" s="75">
        <f t="shared" ref="C38:Q38" si="10">SUM(C32,C33,C35,C36,C37)</f>
        <v>31</v>
      </c>
      <c r="D38" s="75">
        <f t="shared" si="10"/>
        <v>12</v>
      </c>
      <c r="E38" s="76">
        <f t="shared" si="10"/>
        <v>1025</v>
      </c>
      <c r="F38" s="75">
        <f t="shared" si="10"/>
        <v>27</v>
      </c>
      <c r="G38" s="77">
        <f t="shared" si="10"/>
        <v>67</v>
      </c>
      <c r="H38" s="73">
        <f t="shared" si="10"/>
        <v>1608</v>
      </c>
      <c r="I38" s="75">
        <f t="shared" si="10"/>
        <v>17</v>
      </c>
      <c r="J38" s="75">
        <f t="shared" si="10"/>
        <v>32</v>
      </c>
      <c r="K38" s="101">
        <f t="shared" si="10"/>
        <v>1233</v>
      </c>
      <c r="L38" s="75">
        <f t="shared" si="10"/>
        <v>0</v>
      </c>
      <c r="M38" s="75">
        <f t="shared" si="10"/>
        <v>15</v>
      </c>
      <c r="N38" s="102">
        <f t="shared" si="10"/>
        <v>27</v>
      </c>
      <c r="O38" s="77">
        <f t="shared" si="10"/>
        <v>1</v>
      </c>
      <c r="P38" s="103">
        <f t="shared" si="10"/>
        <v>1325</v>
      </c>
      <c r="Q38" s="104">
        <f t="shared" si="10"/>
        <v>283</v>
      </c>
      <c r="R38" s="33"/>
    </row>
    <row r="39" spans="1:18" ht="15.75" thickTop="1" x14ac:dyDescent="0.25">
      <c r="A39" s="36" t="s">
        <v>14</v>
      </c>
      <c r="B39" s="36"/>
      <c r="C39" s="36"/>
      <c r="D39" s="36"/>
      <c r="E39" s="36"/>
      <c r="F39" s="36"/>
      <c r="G39" s="33"/>
      <c r="H39" s="39"/>
      <c r="I39" s="33"/>
      <c r="J39" s="33"/>
      <c r="K39" s="39"/>
      <c r="L39" s="33"/>
      <c r="M39" s="33"/>
      <c r="N39" s="33"/>
      <c r="O39" s="33"/>
      <c r="P39" s="39"/>
      <c r="Q39" s="33"/>
      <c r="R39" s="33"/>
    </row>
    <row r="40" spans="1:18" x14ac:dyDescent="0.25">
      <c r="A40" s="36" t="s">
        <v>157</v>
      </c>
      <c r="B40" s="36"/>
      <c r="C40" s="36"/>
      <c r="D40" s="36"/>
      <c r="E40" s="36"/>
      <c r="F40" s="36"/>
      <c r="G40" s="33"/>
      <c r="H40" s="39"/>
      <c r="I40" s="33"/>
      <c r="J40" s="33"/>
      <c r="K40" s="39"/>
      <c r="L40" s="33"/>
      <c r="M40" s="33"/>
      <c r="N40" s="33"/>
      <c r="O40" s="33"/>
      <c r="P40" s="39"/>
      <c r="Q40" s="33"/>
      <c r="R40" s="33"/>
    </row>
    <row r="41" spans="1:18" x14ac:dyDescent="0.25">
      <c r="A41" s="36" t="s">
        <v>159</v>
      </c>
      <c r="B41" s="36"/>
      <c r="C41" s="36"/>
      <c r="D41" s="36"/>
      <c r="E41" s="36"/>
      <c r="F41" s="36"/>
      <c r="G41" s="33"/>
      <c r="H41" s="39"/>
      <c r="I41" s="33"/>
      <c r="J41" s="33"/>
      <c r="K41" s="39"/>
      <c r="L41" s="33"/>
      <c r="M41" s="33"/>
      <c r="N41" s="33"/>
      <c r="O41" s="33"/>
      <c r="P41" s="39"/>
      <c r="Q41" s="33"/>
      <c r="R41" s="33"/>
    </row>
    <row r="42" spans="1:18" x14ac:dyDescent="0.25">
      <c r="A42" s="33"/>
      <c r="B42" s="33"/>
      <c r="C42" s="33"/>
      <c r="D42" s="33"/>
      <c r="E42" s="39"/>
      <c r="F42" s="33"/>
      <c r="G42" s="33"/>
      <c r="H42" s="39"/>
      <c r="I42" s="33"/>
      <c r="J42" s="33"/>
      <c r="K42" s="39"/>
      <c r="L42" s="33"/>
      <c r="M42" s="33"/>
      <c r="N42" s="33"/>
      <c r="O42" s="33"/>
      <c r="P42" s="39"/>
      <c r="Q42" s="33"/>
      <c r="R42" s="33"/>
    </row>
    <row r="43" spans="1:18" x14ac:dyDescent="0.25">
      <c r="A43" s="33"/>
      <c r="B43" s="33"/>
      <c r="C43" s="33"/>
      <c r="D43" s="33"/>
      <c r="E43" s="39"/>
      <c r="F43" s="33"/>
      <c r="G43" s="33"/>
      <c r="H43" s="39"/>
      <c r="I43" s="33"/>
      <c r="J43" s="33"/>
      <c r="K43" s="39"/>
      <c r="L43" s="33"/>
      <c r="M43" s="33"/>
      <c r="N43" s="33"/>
      <c r="O43" s="33"/>
      <c r="P43" s="39"/>
      <c r="Q43" s="33"/>
      <c r="R43" s="33"/>
    </row>
    <row r="44" spans="1:18" x14ac:dyDescent="0.25">
      <c r="A44" s="33"/>
      <c r="B44" s="33"/>
      <c r="C44" s="33"/>
      <c r="D44" s="33"/>
      <c r="E44" s="39"/>
      <c r="F44" s="33"/>
      <c r="G44" s="33"/>
      <c r="H44" s="39"/>
      <c r="I44" s="33"/>
      <c r="J44" s="33"/>
      <c r="K44" s="39"/>
      <c r="L44" s="33"/>
      <c r="M44" s="33"/>
      <c r="N44" s="33"/>
      <c r="O44" s="33"/>
      <c r="P44" s="39"/>
      <c r="Q44" s="33"/>
      <c r="R44" s="33"/>
    </row>
    <row r="45" spans="1:18" ht="15.75" x14ac:dyDescent="0.25">
      <c r="A45" s="70" t="s">
        <v>186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33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3"/>
    </row>
    <row r="47" spans="1:18" x14ac:dyDescent="0.25">
      <c r="A47" s="113" t="s">
        <v>185</v>
      </c>
      <c r="B47" s="158" t="s">
        <v>174</v>
      </c>
      <c r="C47" s="159"/>
      <c r="D47" s="159"/>
      <c r="E47" s="159"/>
      <c r="F47" s="159"/>
      <c r="G47" s="159"/>
      <c r="H47" s="169"/>
      <c r="I47" s="158" t="s">
        <v>175</v>
      </c>
      <c r="J47" s="159"/>
      <c r="K47" s="159"/>
      <c r="L47" s="159"/>
      <c r="M47" s="159"/>
      <c r="N47" s="159"/>
      <c r="O47" s="159"/>
      <c r="P47" s="159"/>
      <c r="Q47" s="124"/>
      <c r="R47" s="33"/>
    </row>
    <row r="48" spans="1:18" ht="52.5" thickBot="1" x14ac:dyDescent="0.3">
      <c r="A48" s="82" t="s">
        <v>1</v>
      </c>
      <c r="B48" s="85" t="s">
        <v>139</v>
      </c>
      <c r="C48" s="85" t="s">
        <v>172</v>
      </c>
      <c r="D48" s="85" t="s">
        <v>2</v>
      </c>
      <c r="E48" s="86" t="s">
        <v>141</v>
      </c>
      <c r="F48" s="85" t="s">
        <v>177</v>
      </c>
      <c r="G48" s="85" t="s">
        <v>3</v>
      </c>
      <c r="H48" s="84" t="s">
        <v>4</v>
      </c>
      <c r="I48" s="85" t="s">
        <v>5</v>
      </c>
      <c r="J48" s="85" t="s">
        <v>167</v>
      </c>
      <c r="K48" s="86" t="s">
        <v>6</v>
      </c>
      <c r="L48" s="85" t="s">
        <v>144</v>
      </c>
      <c r="M48" s="85" t="s">
        <v>7</v>
      </c>
      <c r="N48" s="85" t="s">
        <v>8</v>
      </c>
      <c r="O48" s="85" t="s">
        <v>3</v>
      </c>
      <c r="P48" s="86" t="s">
        <v>4</v>
      </c>
      <c r="Q48" s="82" t="s">
        <v>158</v>
      </c>
      <c r="R48" s="33"/>
    </row>
    <row r="49" spans="1:19" ht="15.75" thickTop="1" x14ac:dyDescent="0.25">
      <c r="A49" s="59" t="s">
        <v>9</v>
      </c>
      <c r="B49" s="34">
        <v>126</v>
      </c>
      <c r="C49" s="34">
        <v>21</v>
      </c>
      <c r="D49" s="34">
        <v>8</v>
      </c>
      <c r="E49" s="51">
        <v>602</v>
      </c>
      <c r="F49" s="34">
        <v>0</v>
      </c>
      <c r="G49" s="34">
        <v>1</v>
      </c>
      <c r="H49" s="51">
        <f t="shared" ref="H49:H54" si="11">SUM(B49:G49)</f>
        <v>758</v>
      </c>
      <c r="I49" s="34">
        <v>16</v>
      </c>
      <c r="J49" s="34">
        <v>18</v>
      </c>
      <c r="K49" s="51">
        <v>757</v>
      </c>
      <c r="L49" s="34">
        <v>0</v>
      </c>
      <c r="M49" s="34">
        <v>30</v>
      </c>
      <c r="N49" s="34">
        <v>8</v>
      </c>
      <c r="O49" s="34">
        <v>0</v>
      </c>
      <c r="P49" s="51">
        <f t="shared" ref="P49:P54" si="12">SUM(I49:O49)</f>
        <v>829</v>
      </c>
      <c r="Q49" s="51">
        <f t="shared" ref="Q49:Q54" si="13">H49-P49</f>
        <v>-71</v>
      </c>
      <c r="R49" s="33"/>
    </row>
    <row r="50" spans="1:19" x14ac:dyDescent="0.25">
      <c r="A50" s="57" t="s">
        <v>10</v>
      </c>
      <c r="B50" s="34">
        <v>23</v>
      </c>
      <c r="C50" s="34">
        <v>4</v>
      </c>
      <c r="D50" s="34">
        <v>0</v>
      </c>
      <c r="E50" s="51">
        <v>85</v>
      </c>
      <c r="F50" s="34">
        <v>0</v>
      </c>
      <c r="G50" s="34">
        <v>8</v>
      </c>
      <c r="H50" s="51">
        <f t="shared" si="11"/>
        <v>120</v>
      </c>
      <c r="I50" s="34">
        <v>1</v>
      </c>
      <c r="J50" s="34">
        <v>6</v>
      </c>
      <c r="K50" s="51">
        <v>158</v>
      </c>
      <c r="L50" s="34">
        <v>0</v>
      </c>
      <c r="M50" s="34">
        <v>1</v>
      </c>
      <c r="N50" s="34">
        <v>3</v>
      </c>
      <c r="O50" s="34">
        <v>0</v>
      </c>
      <c r="P50" s="51">
        <f t="shared" si="12"/>
        <v>169</v>
      </c>
      <c r="Q50" s="51">
        <f t="shared" si="13"/>
        <v>-49</v>
      </c>
      <c r="R50" s="33"/>
    </row>
    <row r="51" spans="1:19" x14ac:dyDescent="0.25">
      <c r="A51" s="57" t="s">
        <v>173</v>
      </c>
      <c r="B51" s="34">
        <v>4</v>
      </c>
      <c r="C51" s="34">
        <v>0</v>
      </c>
      <c r="D51" s="34">
        <v>0</v>
      </c>
      <c r="E51" s="51">
        <v>51</v>
      </c>
      <c r="F51" s="34">
        <v>0</v>
      </c>
      <c r="G51" s="34">
        <v>3</v>
      </c>
      <c r="H51" s="51">
        <f t="shared" si="11"/>
        <v>58</v>
      </c>
      <c r="I51" s="34">
        <v>0</v>
      </c>
      <c r="J51" s="34">
        <v>5</v>
      </c>
      <c r="K51" s="51">
        <v>108</v>
      </c>
      <c r="L51" s="34">
        <v>0</v>
      </c>
      <c r="M51" s="34">
        <v>0</v>
      </c>
      <c r="N51" s="34">
        <v>2</v>
      </c>
      <c r="O51" s="34">
        <v>0</v>
      </c>
      <c r="P51" s="51">
        <f t="shared" si="12"/>
        <v>115</v>
      </c>
      <c r="Q51" s="51">
        <f t="shared" si="13"/>
        <v>-57</v>
      </c>
      <c r="R51" s="33"/>
    </row>
    <row r="52" spans="1:19" x14ac:dyDescent="0.25">
      <c r="A52" s="57" t="s">
        <v>11</v>
      </c>
      <c r="B52" s="34">
        <v>224</v>
      </c>
      <c r="C52" s="34">
        <v>8</v>
      </c>
      <c r="D52" s="34">
        <v>0</v>
      </c>
      <c r="E52" s="51">
        <v>221</v>
      </c>
      <c r="F52" s="34">
        <v>6</v>
      </c>
      <c r="G52" s="34">
        <v>19</v>
      </c>
      <c r="H52" s="51">
        <f t="shared" si="11"/>
        <v>478</v>
      </c>
      <c r="I52" s="34">
        <v>0</v>
      </c>
      <c r="J52" s="34">
        <v>7</v>
      </c>
      <c r="K52" s="51">
        <v>231</v>
      </c>
      <c r="L52" s="34">
        <v>0</v>
      </c>
      <c r="M52" s="34">
        <v>1</v>
      </c>
      <c r="N52" s="34">
        <v>5</v>
      </c>
      <c r="O52" s="34">
        <v>0</v>
      </c>
      <c r="P52" s="51">
        <f t="shared" si="12"/>
        <v>244</v>
      </c>
      <c r="Q52" s="51">
        <f t="shared" si="13"/>
        <v>234</v>
      </c>
      <c r="R52" s="33"/>
    </row>
    <row r="53" spans="1:19" x14ac:dyDescent="0.25">
      <c r="A53" s="57" t="s">
        <v>12</v>
      </c>
      <c r="B53" s="34">
        <v>27</v>
      </c>
      <c r="C53" s="34">
        <v>1</v>
      </c>
      <c r="D53" s="34">
        <v>2</v>
      </c>
      <c r="E53" s="51">
        <v>117</v>
      </c>
      <c r="F53" s="34">
        <v>0</v>
      </c>
      <c r="G53" s="34">
        <v>6</v>
      </c>
      <c r="H53" s="51">
        <f t="shared" si="11"/>
        <v>153</v>
      </c>
      <c r="I53" s="34">
        <v>2</v>
      </c>
      <c r="J53" s="34">
        <v>4</v>
      </c>
      <c r="K53" s="51">
        <v>139</v>
      </c>
      <c r="L53" s="34">
        <v>0</v>
      </c>
      <c r="M53" s="34">
        <v>1</v>
      </c>
      <c r="N53" s="34">
        <v>0</v>
      </c>
      <c r="O53" s="34">
        <v>0</v>
      </c>
      <c r="P53" s="51">
        <f t="shared" si="12"/>
        <v>146</v>
      </c>
      <c r="Q53" s="51">
        <f t="shared" si="13"/>
        <v>7</v>
      </c>
      <c r="R53" s="33"/>
    </row>
    <row r="54" spans="1:19" ht="15.75" thickBot="1" x14ac:dyDescent="0.3">
      <c r="A54" s="57" t="s">
        <v>16</v>
      </c>
      <c r="B54" s="34">
        <v>3</v>
      </c>
      <c r="C54" s="34">
        <v>0</v>
      </c>
      <c r="D54" s="34">
        <v>0</v>
      </c>
      <c r="E54" s="51">
        <v>0</v>
      </c>
      <c r="F54" s="34">
        <v>0</v>
      </c>
      <c r="G54" s="34">
        <v>0</v>
      </c>
      <c r="H54" s="51">
        <f t="shared" si="11"/>
        <v>3</v>
      </c>
      <c r="I54" s="34">
        <v>0</v>
      </c>
      <c r="J54" s="34">
        <v>0</v>
      </c>
      <c r="K54" s="51">
        <v>0</v>
      </c>
      <c r="L54" s="34">
        <v>0</v>
      </c>
      <c r="M54" s="34">
        <v>0</v>
      </c>
      <c r="N54" s="34">
        <v>0</v>
      </c>
      <c r="O54" s="34">
        <v>0</v>
      </c>
      <c r="P54" s="51">
        <f t="shared" si="12"/>
        <v>0</v>
      </c>
      <c r="Q54" s="51">
        <f t="shared" si="13"/>
        <v>3</v>
      </c>
      <c r="R54" s="33"/>
    </row>
    <row r="55" spans="1:19" ht="16.5" thickTop="1" thickBot="1" x14ac:dyDescent="0.3">
      <c r="A55" s="114" t="s">
        <v>4</v>
      </c>
      <c r="B55" s="75">
        <f>SUM(B49,B50,B52,B53,B54)</f>
        <v>403</v>
      </c>
      <c r="C55" s="75">
        <f t="shared" ref="C55:Q55" si="14">SUM(C49,C50,C52,C53,C54)</f>
        <v>34</v>
      </c>
      <c r="D55" s="75">
        <f t="shared" si="14"/>
        <v>10</v>
      </c>
      <c r="E55" s="76">
        <f t="shared" si="14"/>
        <v>1025</v>
      </c>
      <c r="F55" s="75">
        <f t="shared" si="14"/>
        <v>6</v>
      </c>
      <c r="G55" s="77">
        <f t="shared" si="14"/>
        <v>34</v>
      </c>
      <c r="H55" s="73">
        <f t="shared" si="14"/>
        <v>1512</v>
      </c>
      <c r="I55" s="75">
        <f t="shared" si="14"/>
        <v>19</v>
      </c>
      <c r="J55" s="75">
        <f t="shared" si="14"/>
        <v>35</v>
      </c>
      <c r="K55" s="101">
        <f t="shared" si="14"/>
        <v>1285</v>
      </c>
      <c r="L55" s="75">
        <f t="shared" si="14"/>
        <v>0</v>
      </c>
      <c r="M55" s="75">
        <f t="shared" si="14"/>
        <v>33</v>
      </c>
      <c r="N55" s="102">
        <f t="shared" si="14"/>
        <v>16</v>
      </c>
      <c r="O55" s="77">
        <f t="shared" si="14"/>
        <v>0</v>
      </c>
      <c r="P55" s="103">
        <f t="shared" si="14"/>
        <v>1388</v>
      </c>
      <c r="Q55" s="104">
        <f t="shared" si="14"/>
        <v>124</v>
      </c>
    </row>
    <row r="56" spans="1:19" ht="15.75" thickTop="1" x14ac:dyDescent="0.25">
      <c r="A56" s="36" t="s">
        <v>14</v>
      </c>
      <c r="B56" s="36"/>
      <c r="C56" s="36"/>
      <c r="D56" s="36"/>
      <c r="E56" s="36"/>
      <c r="F56" s="36"/>
      <c r="G56" s="33"/>
      <c r="H56" s="39"/>
      <c r="I56" s="33"/>
      <c r="J56" s="33"/>
      <c r="K56" s="39"/>
      <c r="L56" s="33"/>
      <c r="M56" s="33"/>
      <c r="N56" s="33"/>
      <c r="O56" s="33"/>
      <c r="P56" s="39"/>
      <c r="Q56" s="33"/>
    </row>
    <row r="57" spans="1:19" x14ac:dyDescent="0.25">
      <c r="A57" s="36" t="s">
        <v>157</v>
      </c>
      <c r="B57" s="36"/>
      <c r="C57" s="36"/>
      <c r="D57" s="36"/>
      <c r="E57" s="36"/>
      <c r="F57" s="36"/>
      <c r="G57" s="33"/>
      <c r="H57" s="39"/>
      <c r="I57" s="33"/>
      <c r="J57" s="33"/>
      <c r="K57" s="39"/>
      <c r="L57" s="33"/>
      <c r="M57" s="33"/>
      <c r="N57" s="33"/>
      <c r="O57" s="33"/>
      <c r="P57" s="39"/>
      <c r="Q57" s="33"/>
    </row>
    <row r="58" spans="1:19" x14ac:dyDescent="0.25">
      <c r="A58" s="36" t="s">
        <v>159</v>
      </c>
      <c r="B58" s="36"/>
      <c r="C58" s="36"/>
      <c r="D58" s="36"/>
      <c r="E58" s="36"/>
      <c r="F58" s="36"/>
      <c r="G58" s="33"/>
      <c r="H58" s="39"/>
      <c r="I58" s="33"/>
      <c r="J58" s="33"/>
      <c r="K58" s="39"/>
      <c r="L58" s="33"/>
      <c r="M58" s="33"/>
      <c r="N58" s="33"/>
      <c r="O58" s="33"/>
      <c r="P58" s="39"/>
      <c r="Q58" s="33"/>
    </row>
    <row r="61" spans="1:19" ht="15.75" x14ac:dyDescent="0.25">
      <c r="A61" s="70" t="s">
        <v>191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9" x14ac:dyDescent="0.25">
      <c r="A63" s="119" t="s">
        <v>190</v>
      </c>
      <c r="B63" s="158" t="s">
        <v>174</v>
      </c>
      <c r="C63" s="159"/>
      <c r="D63" s="159"/>
      <c r="E63" s="159"/>
      <c r="F63" s="159"/>
      <c r="G63" s="159"/>
      <c r="H63" s="169"/>
      <c r="I63" s="158" t="s">
        <v>175</v>
      </c>
      <c r="J63" s="159"/>
      <c r="K63" s="159"/>
      <c r="L63" s="159"/>
      <c r="M63" s="159"/>
      <c r="N63" s="159"/>
      <c r="O63" s="159"/>
      <c r="P63" s="159"/>
      <c r="Q63" s="123"/>
      <c r="R63" s="122"/>
      <c r="S63" s="124"/>
    </row>
    <row r="64" spans="1:19" ht="52.5" thickBot="1" x14ac:dyDescent="0.3">
      <c r="A64" s="82" t="s">
        <v>1</v>
      </c>
      <c r="B64" s="85" t="s">
        <v>139</v>
      </c>
      <c r="C64" s="85" t="s">
        <v>172</v>
      </c>
      <c r="D64" s="85" t="s">
        <v>2</v>
      </c>
      <c r="E64" s="86" t="s">
        <v>141</v>
      </c>
      <c r="F64" s="85" t="s">
        <v>177</v>
      </c>
      <c r="G64" s="85" t="s">
        <v>3</v>
      </c>
      <c r="H64" s="84" t="s">
        <v>4</v>
      </c>
      <c r="I64" s="85" t="s">
        <v>5</v>
      </c>
      <c r="J64" s="85" t="s">
        <v>167</v>
      </c>
      <c r="K64" s="86" t="s">
        <v>6</v>
      </c>
      <c r="L64" s="85" t="s">
        <v>144</v>
      </c>
      <c r="M64" s="85" t="s">
        <v>188</v>
      </c>
      <c r="N64" s="85" t="s">
        <v>7</v>
      </c>
      <c r="O64" s="85" t="s">
        <v>8</v>
      </c>
      <c r="P64" s="85" t="s">
        <v>189</v>
      </c>
      <c r="Q64" s="85" t="s">
        <v>3</v>
      </c>
      <c r="R64" s="86" t="s">
        <v>4</v>
      </c>
      <c r="S64" s="82" t="s">
        <v>158</v>
      </c>
    </row>
    <row r="65" spans="1:19" ht="15.75" thickTop="1" x14ac:dyDescent="0.25">
      <c r="A65" s="59" t="s">
        <v>9</v>
      </c>
      <c r="B65" s="34">
        <v>158</v>
      </c>
      <c r="C65" s="34">
        <v>29</v>
      </c>
      <c r="D65" s="34">
        <v>6</v>
      </c>
      <c r="E65" s="51">
        <v>673</v>
      </c>
      <c r="F65" s="34">
        <v>0</v>
      </c>
      <c r="G65" s="34">
        <v>3</v>
      </c>
      <c r="H65" s="51">
        <f t="shared" ref="H65:H70" si="15">SUM(B65:G65)</f>
        <v>869</v>
      </c>
      <c r="I65" s="34">
        <v>19</v>
      </c>
      <c r="J65" s="34">
        <v>21</v>
      </c>
      <c r="K65" s="51">
        <v>618</v>
      </c>
      <c r="L65" s="34">
        <v>0</v>
      </c>
      <c r="M65" s="34">
        <v>1</v>
      </c>
      <c r="N65" s="34">
        <v>27</v>
      </c>
      <c r="O65" s="34">
        <v>9</v>
      </c>
      <c r="P65" s="34">
        <v>0</v>
      </c>
      <c r="Q65" s="34">
        <v>1</v>
      </c>
      <c r="R65" s="51">
        <f t="shared" ref="R65:R70" si="16">SUM(I65:Q65)</f>
        <v>696</v>
      </c>
      <c r="S65" s="51">
        <f t="shared" ref="S65:S70" si="17">H65-R65</f>
        <v>173</v>
      </c>
    </row>
    <row r="66" spans="1:19" x14ac:dyDescent="0.25">
      <c r="A66" s="57" t="s">
        <v>10</v>
      </c>
      <c r="B66" s="34">
        <v>42</v>
      </c>
      <c r="C66" s="34">
        <v>1</v>
      </c>
      <c r="D66" s="34">
        <v>0</v>
      </c>
      <c r="E66" s="51">
        <v>120</v>
      </c>
      <c r="F66" s="34">
        <v>0</v>
      </c>
      <c r="G66" s="34">
        <v>2</v>
      </c>
      <c r="H66" s="51">
        <f t="shared" si="15"/>
        <v>165</v>
      </c>
      <c r="I66" s="34">
        <v>2</v>
      </c>
      <c r="J66" s="34">
        <v>5</v>
      </c>
      <c r="K66" s="51">
        <v>137</v>
      </c>
      <c r="L66" s="34">
        <v>0</v>
      </c>
      <c r="M66" s="34">
        <v>1</v>
      </c>
      <c r="N66" s="34">
        <v>3</v>
      </c>
      <c r="O66" s="34">
        <v>7</v>
      </c>
      <c r="P66" s="34">
        <v>0</v>
      </c>
      <c r="Q66" s="34">
        <v>0</v>
      </c>
      <c r="R66" s="51">
        <f t="shared" si="16"/>
        <v>155</v>
      </c>
      <c r="S66" s="51">
        <f t="shared" si="17"/>
        <v>10</v>
      </c>
    </row>
    <row r="67" spans="1:19" x14ac:dyDescent="0.25">
      <c r="A67" s="57" t="s">
        <v>173</v>
      </c>
      <c r="B67" s="34">
        <v>4</v>
      </c>
      <c r="C67" s="34">
        <v>0</v>
      </c>
      <c r="D67" s="34">
        <v>0</v>
      </c>
      <c r="E67" s="51">
        <v>86</v>
      </c>
      <c r="F67" s="34">
        <v>0</v>
      </c>
      <c r="G67" s="34">
        <v>1</v>
      </c>
      <c r="H67" s="51">
        <f t="shared" si="15"/>
        <v>91</v>
      </c>
      <c r="I67" s="34">
        <v>1</v>
      </c>
      <c r="J67" s="34">
        <v>3</v>
      </c>
      <c r="K67" s="51">
        <v>93</v>
      </c>
      <c r="L67" s="34">
        <v>0</v>
      </c>
      <c r="M67" s="34">
        <v>1</v>
      </c>
      <c r="N67" s="34">
        <v>1</v>
      </c>
      <c r="O67" s="34">
        <v>5</v>
      </c>
      <c r="P67" s="34">
        <v>0</v>
      </c>
      <c r="Q67" s="34">
        <v>0</v>
      </c>
      <c r="R67" s="51">
        <f t="shared" si="16"/>
        <v>104</v>
      </c>
      <c r="S67" s="51">
        <f t="shared" si="17"/>
        <v>-13</v>
      </c>
    </row>
    <row r="68" spans="1:19" x14ac:dyDescent="0.25">
      <c r="A68" s="57" t="s">
        <v>11</v>
      </c>
      <c r="B68" s="34">
        <v>262</v>
      </c>
      <c r="C68" s="34">
        <v>4</v>
      </c>
      <c r="D68" s="34">
        <v>2</v>
      </c>
      <c r="E68" s="51">
        <v>261</v>
      </c>
      <c r="F68" s="34">
        <v>3</v>
      </c>
      <c r="G68" s="34">
        <v>9</v>
      </c>
      <c r="H68" s="51">
        <f t="shared" si="15"/>
        <v>541</v>
      </c>
      <c r="I68" s="34">
        <v>2</v>
      </c>
      <c r="J68" s="34">
        <v>2</v>
      </c>
      <c r="K68" s="51">
        <v>213</v>
      </c>
      <c r="L68" s="34">
        <v>0</v>
      </c>
      <c r="M68" s="34">
        <v>0</v>
      </c>
      <c r="N68" s="34">
        <v>0</v>
      </c>
      <c r="O68" s="34">
        <v>3</v>
      </c>
      <c r="P68" s="34">
        <v>0</v>
      </c>
      <c r="Q68" s="34">
        <v>0</v>
      </c>
      <c r="R68" s="51">
        <f t="shared" si="16"/>
        <v>220</v>
      </c>
      <c r="S68" s="51">
        <f t="shared" si="17"/>
        <v>321</v>
      </c>
    </row>
    <row r="69" spans="1:19" x14ac:dyDescent="0.25">
      <c r="A69" s="57" t="s">
        <v>12</v>
      </c>
      <c r="B69" s="34">
        <v>35</v>
      </c>
      <c r="C69" s="34">
        <v>2</v>
      </c>
      <c r="D69" s="34">
        <v>3</v>
      </c>
      <c r="E69" s="51">
        <v>122</v>
      </c>
      <c r="F69" s="34">
        <v>0</v>
      </c>
      <c r="G69" s="34">
        <v>2</v>
      </c>
      <c r="H69" s="51">
        <f t="shared" si="15"/>
        <v>164</v>
      </c>
      <c r="I69" s="34">
        <v>1</v>
      </c>
      <c r="J69" s="34">
        <v>3</v>
      </c>
      <c r="K69" s="51">
        <v>117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51">
        <f t="shared" si="16"/>
        <v>121</v>
      </c>
      <c r="S69" s="51">
        <f t="shared" si="17"/>
        <v>43</v>
      </c>
    </row>
    <row r="70" spans="1:19" ht="15.75" thickBot="1" x14ac:dyDescent="0.3">
      <c r="A70" s="57" t="s">
        <v>16</v>
      </c>
      <c r="B70" s="34"/>
      <c r="C70" s="34"/>
      <c r="D70" s="34"/>
      <c r="E70" s="51"/>
      <c r="F70" s="34"/>
      <c r="G70" s="34"/>
      <c r="H70" s="51">
        <f t="shared" si="15"/>
        <v>0</v>
      </c>
      <c r="I70" s="34"/>
      <c r="J70" s="34"/>
      <c r="K70" s="51"/>
      <c r="L70" s="34"/>
      <c r="M70" s="34"/>
      <c r="N70" s="34"/>
      <c r="O70" s="34"/>
      <c r="P70" s="34"/>
      <c r="Q70" s="34"/>
      <c r="R70" s="51">
        <f t="shared" si="16"/>
        <v>0</v>
      </c>
      <c r="S70" s="51">
        <f t="shared" si="17"/>
        <v>0</v>
      </c>
    </row>
    <row r="71" spans="1:19" ht="16.5" thickTop="1" thickBot="1" x14ac:dyDescent="0.3">
      <c r="A71" s="120" t="s">
        <v>4</v>
      </c>
      <c r="B71" s="75">
        <f>SUM(B65,B66,B68,B69,B70)</f>
        <v>497</v>
      </c>
      <c r="C71" s="75">
        <f t="shared" ref="C71:M71" si="18">SUM(C65,C66,C68,C69,C70)</f>
        <v>36</v>
      </c>
      <c r="D71" s="75">
        <f t="shared" si="18"/>
        <v>11</v>
      </c>
      <c r="E71" s="76">
        <f t="shared" si="18"/>
        <v>1176</v>
      </c>
      <c r="F71" s="75">
        <f t="shared" si="18"/>
        <v>3</v>
      </c>
      <c r="G71" s="77">
        <f t="shared" si="18"/>
        <v>16</v>
      </c>
      <c r="H71" s="73">
        <f t="shared" si="18"/>
        <v>1739</v>
      </c>
      <c r="I71" s="75">
        <f t="shared" si="18"/>
        <v>24</v>
      </c>
      <c r="J71" s="75">
        <f t="shared" si="18"/>
        <v>31</v>
      </c>
      <c r="K71" s="101">
        <f t="shared" si="18"/>
        <v>1085</v>
      </c>
      <c r="L71" s="75">
        <f t="shared" si="18"/>
        <v>0</v>
      </c>
      <c r="M71" s="75">
        <f t="shared" si="18"/>
        <v>2</v>
      </c>
      <c r="N71" s="75">
        <f t="shared" ref="N71:S71" si="19">SUM(N65,N66,N68,N69,N70)</f>
        <v>30</v>
      </c>
      <c r="O71" s="102">
        <f t="shared" si="19"/>
        <v>19</v>
      </c>
      <c r="P71" s="102">
        <f t="shared" si="19"/>
        <v>0</v>
      </c>
      <c r="Q71" s="77">
        <f t="shared" si="19"/>
        <v>1</v>
      </c>
      <c r="R71" s="103">
        <f t="shared" si="19"/>
        <v>1192</v>
      </c>
      <c r="S71" s="104">
        <f t="shared" si="19"/>
        <v>547</v>
      </c>
    </row>
    <row r="72" spans="1:19" ht="15.75" thickTop="1" x14ac:dyDescent="0.25">
      <c r="A72" s="36" t="s">
        <v>14</v>
      </c>
      <c r="B72" s="36"/>
      <c r="C72" s="36"/>
      <c r="D72" s="36"/>
      <c r="E72" s="36"/>
      <c r="F72" s="36"/>
      <c r="G72" s="33"/>
      <c r="H72" s="39"/>
      <c r="I72" s="33"/>
      <c r="J72" s="33"/>
      <c r="K72" s="39"/>
      <c r="L72" s="33"/>
      <c r="M72" s="33"/>
      <c r="N72" s="33"/>
      <c r="O72" s="33"/>
      <c r="P72" s="39"/>
      <c r="Q72" s="33"/>
    </row>
    <row r="73" spans="1:19" x14ac:dyDescent="0.25">
      <c r="A73" s="36" t="s">
        <v>157</v>
      </c>
      <c r="B73" s="36"/>
      <c r="C73" s="36"/>
      <c r="D73" s="36"/>
      <c r="E73" s="36"/>
      <c r="F73" s="36"/>
      <c r="G73" s="33"/>
      <c r="H73" s="39"/>
      <c r="I73" s="33"/>
      <c r="J73" s="33"/>
      <c r="K73" s="39"/>
      <c r="L73" s="33"/>
      <c r="M73" s="33"/>
      <c r="N73" s="33"/>
      <c r="O73" s="33"/>
      <c r="P73" s="39"/>
      <c r="Q73" s="33"/>
    </row>
    <row r="74" spans="1:19" x14ac:dyDescent="0.25">
      <c r="A74" s="36" t="s">
        <v>159</v>
      </c>
      <c r="B74" s="36"/>
      <c r="C74" s="36"/>
      <c r="D74" s="36"/>
      <c r="E74" s="36"/>
      <c r="F74" s="36"/>
      <c r="G74" s="33"/>
      <c r="H74" s="39"/>
      <c r="I74" s="33"/>
      <c r="J74" s="33"/>
      <c r="K74" s="39"/>
      <c r="L74" s="33"/>
      <c r="M74" s="33"/>
      <c r="N74" s="33"/>
      <c r="O74" s="33"/>
      <c r="P74" s="39"/>
      <c r="Q74" s="33"/>
    </row>
    <row r="77" spans="1:19" ht="15.75" x14ac:dyDescent="0.25">
      <c r="A77" s="70" t="s">
        <v>192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9" x14ac:dyDescent="0.25">
      <c r="A79" s="126" t="s">
        <v>193</v>
      </c>
      <c r="B79" s="158" t="s">
        <v>174</v>
      </c>
      <c r="C79" s="159"/>
      <c r="D79" s="159"/>
      <c r="E79" s="159"/>
      <c r="F79" s="159"/>
      <c r="G79" s="159"/>
      <c r="H79" s="169"/>
      <c r="I79" s="158" t="s">
        <v>175</v>
      </c>
      <c r="J79" s="159"/>
      <c r="K79" s="159"/>
      <c r="L79" s="159"/>
      <c r="M79" s="159"/>
      <c r="N79" s="159"/>
      <c r="O79" s="159"/>
      <c r="P79" s="159"/>
      <c r="Q79" s="123"/>
      <c r="R79" s="127"/>
      <c r="S79" s="124"/>
    </row>
    <row r="80" spans="1:19" ht="52.5" thickBot="1" x14ac:dyDescent="0.3">
      <c r="A80" s="82" t="s">
        <v>1</v>
      </c>
      <c r="B80" s="85" t="s">
        <v>139</v>
      </c>
      <c r="C80" s="85" t="s">
        <v>172</v>
      </c>
      <c r="D80" s="85" t="s">
        <v>2</v>
      </c>
      <c r="E80" s="86" t="s">
        <v>141</v>
      </c>
      <c r="F80" s="85" t="s">
        <v>177</v>
      </c>
      <c r="G80" s="85" t="s">
        <v>3</v>
      </c>
      <c r="H80" s="84" t="s">
        <v>4</v>
      </c>
      <c r="I80" s="85" t="s">
        <v>5</v>
      </c>
      <c r="J80" s="85" t="s">
        <v>167</v>
      </c>
      <c r="K80" s="86" t="s">
        <v>6</v>
      </c>
      <c r="L80" s="85" t="s">
        <v>144</v>
      </c>
      <c r="M80" s="85" t="s">
        <v>188</v>
      </c>
      <c r="N80" s="85" t="s">
        <v>7</v>
      </c>
      <c r="O80" s="85" t="s">
        <v>8</v>
      </c>
      <c r="P80" s="85" t="s">
        <v>189</v>
      </c>
      <c r="Q80" s="85" t="s">
        <v>3</v>
      </c>
      <c r="R80" s="86" t="s">
        <v>4</v>
      </c>
      <c r="S80" s="82" t="s">
        <v>158</v>
      </c>
    </row>
    <row r="81" spans="1:19" ht="15.75" thickTop="1" x14ac:dyDescent="0.25">
      <c r="A81" s="59" t="s">
        <v>9</v>
      </c>
      <c r="B81" s="34">
        <v>114</v>
      </c>
      <c r="C81" s="34">
        <v>20</v>
      </c>
      <c r="D81" s="34">
        <v>9</v>
      </c>
      <c r="E81" s="51">
        <v>784</v>
      </c>
      <c r="F81" s="34">
        <v>0</v>
      </c>
      <c r="G81" s="34">
        <v>10</v>
      </c>
      <c r="H81" s="51">
        <f t="shared" ref="H81:H86" si="20">SUM(B81:G81)</f>
        <v>937</v>
      </c>
      <c r="I81" s="34">
        <v>40</v>
      </c>
      <c r="J81" s="34">
        <v>46</v>
      </c>
      <c r="K81" s="51">
        <v>655</v>
      </c>
      <c r="L81" s="34">
        <v>2</v>
      </c>
      <c r="M81" s="34">
        <v>4</v>
      </c>
      <c r="N81" s="34">
        <v>32</v>
      </c>
      <c r="O81" s="34">
        <v>7</v>
      </c>
      <c r="P81" s="34">
        <v>0</v>
      </c>
      <c r="Q81" s="34">
        <v>0</v>
      </c>
      <c r="R81" s="51">
        <f t="shared" ref="R81:R86" si="21">SUM(I81:Q81)</f>
        <v>786</v>
      </c>
      <c r="S81" s="51">
        <f t="shared" ref="S81:S86" si="22">H81-R81</f>
        <v>151</v>
      </c>
    </row>
    <row r="82" spans="1:19" x14ac:dyDescent="0.25">
      <c r="A82" s="57" t="s">
        <v>10</v>
      </c>
      <c r="B82" s="34">
        <v>37</v>
      </c>
      <c r="C82" s="34">
        <v>4</v>
      </c>
      <c r="D82" s="34">
        <v>0</v>
      </c>
      <c r="E82" s="51">
        <v>199</v>
      </c>
      <c r="F82" s="34">
        <v>1</v>
      </c>
      <c r="G82" s="34">
        <v>2</v>
      </c>
      <c r="H82" s="51">
        <f t="shared" si="20"/>
        <v>243</v>
      </c>
      <c r="I82" s="34">
        <v>0</v>
      </c>
      <c r="J82" s="34">
        <v>8</v>
      </c>
      <c r="K82" s="51">
        <v>180</v>
      </c>
      <c r="L82" s="34">
        <v>1</v>
      </c>
      <c r="M82" s="34">
        <v>0</v>
      </c>
      <c r="N82" s="34">
        <v>2</v>
      </c>
      <c r="O82" s="34">
        <v>2</v>
      </c>
      <c r="P82" s="34">
        <v>0</v>
      </c>
      <c r="Q82" s="34">
        <v>0</v>
      </c>
      <c r="R82" s="51">
        <f t="shared" si="21"/>
        <v>193</v>
      </c>
      <c r="S82" s="51">
        <f t="shared" si="22"/>
        <v>50</v>
      </c>
    </row>
    <row r="83" spans="1:19" x14ac:dyDescent="0.25">
      <c r="A83" s="57" t="s">
        <v>173</v>
      </c>
      <c r="B83" s="34">
        <v>1</v>
      </c>
      <c r="C83" s="34">
        <v>0</v>
      </c>
      <c r="D83" s="34">
        <v>0</v>
      </c>
      <c r="E83" s="51">
        <v>131</v>
      </c>
      <c r="F83" s="34">
        <v>0</v>
      </c>
      <c r="G83" s="34">
        <v>0</v>
      </c>
      <c r="H83" s="51">
        <f t="shared" si="20"/>
        <v>132</v>
      </c>
      <c r="I83" s="34">
        <v>0</v>
      </c>
      <c r="J83" s="34">
        <v>8</v>
      </c>
      <c r="K83" s="51">
        <v>121</v>
      </c>
      <c r="L83" s="34">
        <v>1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51">
        <f t="shared" si="21"/>
        <v>130</v>
      </c>
      <c r="S83" s="51">
        <f t="shared" si="22"/>
        <v>2</v>
      </c>
    </row>
    <row r="84" spans="1:19" x14ac:dyDescent="0.25">
      <c r="A84" s="57" t="s">
        <v>194</v>
      </c>
      <c r="B84" s="34">
        <v>176</v>
      </c>
      <c r="C84" s="34">
        <v>7</v>
      </c>
      <c r="D84" s="34">
        <v>1</v>
      </c>
      <c r="E84" s="51">
        <v>287</v>
      </c>
      <c r="F84" s="34">
        <v>1</v>
      </c>
      <c r="G84" s="34">
        <v>5</v>
      </c>
      <c r="H84" s="51">
        <f t="shared" si="20"/>
        <v>477</v>
      </c>
      <c r="I84" s="34">
        <v>0</v>
      </c>
      <c r="J84" s="34">
        <v>4</v>
      </c>
      <c r="K84" s="51">
        <v>272</v>
      </c>
      <c r="L84" s="34">
        <v>0</v>
      </c>
      <c r="M84" s="34">
        <v>0</v>
      </c>
      <c r="N84" s="34">
        <v>1</v>
      </c>
      <c r="O84" s="34">
        <v>4</v>
      </c>
      <c r="P84" s="34">
        <v>0</v>
      </c>
      <c r="Q84" s="34">
        <v>1</v>
      </c>
      <c r="R84" s="51">
        <f t="shared" si="21"/>
        <v>282</v>
      </c>
      <c r="S84" s="51">
        <f t="shared" si="22"/>
        <v>195</v>
      </c>
    </row>
    <row r="85" spans="1:19" x14ac:dyDescent="0.25">
      <c r="A85" s="57" t="s">
        <v>12</v>
      </c>
      <c r="B85" s="34">
        <v>42</v>
      </c>
      <c r="C85" s="34">
        <v>1</v>
      </c>
      <c r="D85" s="34">
        <v>0</v>
      </c>
      <c r="E85" s="51">
        <v>158</v>
      </c>
      <c r="F85" s="34">
        <v>0</v>
      </c>
      <c r="G85" s="34">
        <v>6</v>
      </c>
      <c r="H85" s="51">
        <f t="shared" si="20"/>
        <v>207</v>
      </c>
      <c r="I85" s="34">
        <v>5</v>
      </c>
      <c r="J85" s="34">
        <v>10</v>
      </c>
      <c r="K85" s="51">
        <v>147</v>
      </c>
      <c r="L85" s="34">
        <v>0</v>
      </c>
      <c r="M85" s="34">
        <v>0</v>
      </c>
      <c r="N85" s="34">
        <v>0</v>
      </c>
      <c r="O85" s="34">
        <v>3</v>
      </c>
      <c r="P85" s="34">
        <v>0</v>
      </c>
      <c r="Q85" s="34">
        <v>0</v>
      </c>
      <c r="R85" s="51">
        <f t="shared" si="21"/>
        <v>165</v>
      </c>
      <c r="S85" s="51">
        <f t="shared" si="22"/>
        <v>42</v>
      </c>
    </row>
    <row r="86" spans="1:19" ht="15.75" thickBot="1" x14ac:dyDescent="0.3">
      <c r="A86" s="57" t="s">
        <v>16</v>
      </c>
      <c r="B86" s="34">
        <v>0</v>
      </c>
      <c r="C86" s="34">
        <v>0</v>
      </c>
      <c r="D86" s="34">
        <v>0</v>
      </c>
      <c r="E86" s="51">
        <v>0</v>
      </c>
      <c r="F86" s="34">
        <v>0</v>
      </c>
      <c r="G86" s="34">
        <v>1</v>
      </c>
      <c r="H86" s="51">
        <f t="shared" si="20"/>
        <v>1</v>
      </c>
      <c r="I86" s="34">
        <v>0</v>
      </c>
      <c r="J86" s="34">
        <v>0</v>
      </c>
      <c r="K86" s="51">
        <v>0</v>
      </c>
      <c r="L86" s="34">
        <v>0</v>
      </c>
      <c r="M86" s="34">
        <v>0</v>
      </c>
      <c r="N86" s="34">
        <v>0</v>
      </c>
      <c r="O86" s="34">
        <v>1</v>
      </c>
      <c r="P86" s="34">
        <v>0</v>
      </c>
      <c r="Q86" s="34">
        <v>0</v>
      </c>
      <c r="R86" s="51">
        <f t="shared" si="21"/>
        <v>1</v>
      </c>
      <c r="S86" s="51">
        <f t="shared" si="22"/>
        <v>0</v>
      </c>
    </row>
    <row r="87" spans="1:19" ht="16.5" thickTop="1" thickBot="1" x14ac:dyDescent="0.3">
      <c r="A87" s="125" t="s">
        <v>4</v>
      </c>
      <c r="B87" s="75">
        <f>SUM(B81,B82,B84,B85,B86)</f>
        <v>369</v>
      </c>
      <c r="C87" s="75">
        <f t="shared" ref="C87:S87" si="23">SUM(C81,C82,C84,C85,C86)</f>
        <v>32</v>
      </c>
      <c r="D87" s="75">
        <f t="shared" si="23"/>
        <v>10</v>
      </c>
      <c r="E87" s="76">
        <f t="shared" si="23"/>
        <v>1428</v>
      </c>
      <c r="F87" s="75">
        <f t="shared" si="23"/>
        <v>2</v>
      </c>
      <c r="G87" s="77">
        <f t="shared" si="23"/>
        <v>24</v>
      </c>
      <c r="H87" s="73">
        <f t="shared" si="23"/>
        <v>1865</v>
      </c>
      <c r="I87" s="75">
        <f t="shared" si="23"/>
        <v>45</v>
      </c>
      <c r="J87" s="75">
        <f t="shared" si="23"/>
        <v>68</v>
      </c>
      <c r="K87" s="101">
        <f t="shared" si="23"/>
        <v>1254</v>
      </c>
      <c r="L87" s="75">
        <f t="shared" si="23"/>
        <v>3</v>
      </c>
      <c r="M87" s="75">
        <f t="shared" si="23"/>
        <v>4</v>
      </c>
      <c r="N87" s="75">
        <f t="shared" si="23"/>
        <v>35</v>
      </c>
      <c r="O87" s="102">
        <f t="shared" si="23"/>
        <v>17</v>
      </c>
      <c r="P87" s="102">
        <f t="shared" si="23"/>
        <v>0</v>
      </c>
      <c r="Q87" s="77">
        <f t="shared" si="23"/>
        <v>1</v>
      </c>
      <c r="R87" s="103">
        <f t="shared" si="23"/>
        <v>1427</v>
      </c>
      <c r="S87" s="104">
        <f t="shared" si="23"/>
        <v>438</v>
      </c>
    </row>
    <row r="88" spans="1:19" ht="15.75" thickTop="1" x14ac:dyDescent="0.25">
      <c r="A88" s="36" t="s">
        <v>14</v>
      </c>
      <c r="B88" s="36"/>
      <c r="C88" s="36"/>
      <c r="D88" s="36"/>
      <c r="E88" s="36"/>
      <c r="F88" s="36"/>
      <c r="G88" s="33"/>
      <c r="H88" s="39"/>
      <c r="I88" s="33"/>
      <c r="J88" s="33"/>
      <c r="K88" s="39"/>
      <c r="L88" s="33"/>
      <c r="M88" s="33"/>
      <c r="N88" s="33"/>
      <c r="O88" s="33"/>
      <c r="P88" s="39"/>
      <c r="Q88" s="33"/>
    </row>
    <row r="89" spans="1:19" x14ac:dyDescent="0.25">
      <c r="A89" s="36" t="s">
        <v>157</v>
      </c>
      <c r="B89" s="36"/>
      <c r="C89" s="36"/>
      <c r="D89" s="36"/>
      <c r="E89" s="36"/>
      <c r="F89" s="36"/>
      <c r="G89" s="33"/>
      <c r="H89" s="39"/>
      <c r="I89" s="33"/>
      <c r="J89" s="33"/>
      <c r="K89" s="39"/>
      <c r="L89" s="33"/>
      <c r="M89" s="33"/>
      <c r="N89" s="33"/>
      <c r="O89" s="33"/>
      <c r="P89" s="39"/>
      <c r="Q89" s="33"/>
    </row>
    <row r="90" spans="1:19" x14ac:dyDescent="0.25">
      <c r="A90" s="36" t="s">
        <v>159</v>
      </c>
      <c r="B90" s="36"/>
      <c r="C90" s="36"/>
      <c r="D90" s="36"/>
      <c r="E90" s="36"/>
      <c r="F90" s="36"/>
      <c r="G90" s="33"/>
      <c r="H90" s="39"/>
      <c r="I90" s="33"/>
      <c r="J90" s="33"/>
      <c r="K90" s="39"/>
      <c r="L90" s="33"/>
      <c r="M90" s="33"/>
      <c r="N90" s="33"/>
      <c r="O90" s="33"/>
      <c r="P90" s="39"/>
      <c r="Q90" s="33"/>
    </row>
    <row r="93" spans="1:19" ht="15.75" x14ac:dyDescent="0.25">
      <c r="A93" s="70" t="s">
        <v>202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9" x14ac:dyDescent="0.25">
      <c r="A95" s="135" t="s">
        <v>201</v>
      </c>
      <c r="B95" s="158" t="s">
        <v>174</v>
      </c>
      <c r="C95" s="159"/>
      <c r="D95" s="159"/>
      <c r="E95" s="159"/>
      <c r="F95" s="159"/>
      <c r="G95" s="159"/>
      <c r="H95" s="169"/>
      <c r="I95" s="158" t="s">
        <v>175</v>
      </c>
      <c r="J95" s="159"/>
      <c r="K95" s="159"/>
      <c r="L95" s="159"/>
      <c r="M95" s="159"/>
      <c r="N95" s="159"/>
      <c r="O95" s="159"/>
      <c r="P95" s="159"/>
      <c r="Q95" s="123"/>
      <c r="R95" s="136"/>
      <c r="S95" s="124"/>
    </row>
    <row r="96" spans="1:19" ht="62.25" customHeight="1" thickBot="1" x14ac:dyDescent="0.3">
      <c r="A96" s="82" t="s">
        <v>1</v>
      </c>
      <c r="B96" s="85" t="s">
        <v>139</v>
      </c>
      <c r="C96" s="85" t="s">
        <v>172</v>
      </c>
      <c r="D96" s="85" t="s">
        <v>2</v>
      </c>
      <c r="E96" s="86" t="s">
        <v>141</v>
      </c>
      <c r="F96" s="85" t="s">
        <v>177</v>
      </c>
      <c r="G96" s="85" t="s">
        <v>3</v>
      </c>
      <c r="H96" s="84" t="s">
        <v>4</v>
      </c>
      <c r="I96" s="85" t="s">
        <v>5</v>
      </c>
      <c r="J96" s="85" t="s">
        <v>167</v>
      </c>
      <c r="K96" s="86" t="s">
        <v>6</v>
      </c>
      <c r="L96" s="85" t="s">
        <v>144</v>
      </c>
      <c r="M96" s="85" t="s">
        <v>188</v>
      </c>
      <c r="N96" s="85" t="s">
        <v>7</v>
      </c>
      <c r="O96" s="85" t="s">
        <v>8</v>
      </c>
      <c r="P96" s="85" t="s">
        <v>189</v>
      </c>
      <c r="Q96" s="85" t="s">
        <v>3</v>
      </c>
      <c r="R96" s="86" t="s">
        <v>4</v>
      </c>
      <c r="S96" s="82" t="s">
        <v>158</v>
      </c>
    </row>
    <row r="97" spans="1:19" ht="15.75" thickTop="1" x14ac:dyDescent="0.25">
      <c r="A97" s="59" t="s">
        <v>9</v>
      </c>
      <c r="B97" s="34">
        <v>118</v>
      </c>
      <c r="C97" s="34">
        <v>23</v>
      </c>
      <c r="D97" s="34">
        <v>10</v>
      </c>
      <c r="E97" s="51">
        <v>737</v>
      </c>
      <c r="F97" s="34">
        <v>0</v>
      </c>
      <c r="G97" s="34">
        <v>2</v>
      </c>
      <c r="H97" s="51">
        <f t="shared" ref="H97:H102" si="24">SUM(B97:G97)</f>
        <v>890</v>
      </c>
      <c r="I97" s="34">
        <v>23</v>
      </c>
      <c r="J97" s="34">
        <v>47</v>
      </c>
      <c r="K97" s="51">
        <v>617</v>
      </c>
      <c r="L97" s="34">
        <v>1</v>
      </c>
      <c r="M97" s="34">
        <v>0</v>
      </c>
      <c r="N97" s="34">
        <v>29</v>
      </c>
      <c r="O97" s="34">
        <v>7</v>
      </c>
      <c r="P97" s="34">
        <v>0</v>
      </c>
      <c r="Q97" s="34">
        <v>0</v>
      </c>
      <c r="R97" s="51">
        <v>724</v>
      </c>
      <c r="S97" s="51">
        <f t="shared" ref="S97:S102" si="25">H97-R97</f>
        <v>166</v>
      </c>
    </row>
    <row r="98" spans="1:19" x14ac:dyDescent="0.25">
      <c r="A98" s="57" t="s">
        <v>10</v>
      </c>
      <c r="B98" s="34">
        <v>31</v>
      </c>
      <c r="C98" s="34">
        <v>1</v>
      </c>
      <c r="D98" s="34">
        <v>2</v>
      </c>
      <c r="E98" s="51">
        <v>155</v>
      </c>
      <c r="F98" s="34">
        <v>0</v>
      </c>
      <c r="G98" s="34">
        <v>1</v>
      </c>
      <c r="H98" s="51">
        <f t="shared" si="24"/>
        <v>190</v>
      </c>
      <c r="I98" s="34">
        <v>1</v>
      </c>
      <c r="J98" s="34">
        <v>7</v>
      </c>
      <c r="K98" s="51">
        <v>158</v>
      </c>
      <c r="L98" s="34">
        <v>0</v>
      </c>
      <c r="M98" s="34">
        <v>0</v>
      </c>
      <c r="N98" s="34">
        <v>2</v>
      </c>
      <c r="O98" s="34">
        <v>0</v>
      </c>
      <c r="P98" s="34">
        <v>0</v>
      </c>
      <c r="Q98" s="34">
        <v>1</v>
      </c>
      <c r="R98" s="51">
        <v>169</v>
      </c>
      <c r="S98" s="51">
        <f t="shared" si="25"/>
        <v>21</v>
      </c>
    </row>
    <row r="99" spans="1:19" x14ac:dyDescent="0.25">
      <c r="A99" s="57" t="s">
        <v>173</v>
      </c>
      <c r="B99" s="34">
        <v>2</v>
      </c>
      <c r="C99" s="34">
        <v>0</v>
      </c>
      <c r="D99" s="34">
        <v>0</v>
      </c>
      <c r="E99" s="51">
        <v>113</v>
      </c>
      <c r="F99" s="34">
        <v>0</v>
      </c>
      <c r="G99" s="34">
        <v>1</v>
      </c>
      <c r="H99" s="51">
        <f t="shared" si="24"/>
        <v>116</v>
      </c>
      <c r="I99" s="34">
        <v>0</v>
      </c>
      <c r="J99" s="34">
        <v>5</v>
      </c>
      <c r="K99" s="51">
        <v>115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1</v>
      </c>
      <c r="R99" s="51">
        <v>121</v>
      </c>
      <c r="S99" s="51">
        <f t="shared" si="25"/>
        <v>-5</v>
      </c>
    </row>
    <row r="100" spans="1:19" x14ac:dyDescent="0.25">
      <c r="A100" s="57" t="s">
        <v>194</v>
      </c>
      <c r="B100" s="34">
        <v>149</v>
      </c>
      <c r="C100" s="34">
        <v>5</v>
      </c>
      <c r="D100" s="34">
        <v>1</v>
      </c>
      <c r="E100" s="51">
        <v>279</v>
      </c>
      <c r="F100" s="34">
        <v>3</v>
      </c>
      <c r="G100" s="34">
        <v>4</v>
      </c>
      <c r="H100" s="51">
        <f t="shared" si="24"/>
        <v>441</v>
      </c>
      <c r="I100" s="34">
        <v>0</v>
      </c>
      <c r="J100" s="34">
        <v>3</v>
      </c>
      <c r="K100" s="51">
        <v>254</v>
      </c>
      <c r="L100" s="34">
        <v>0</v>
      </c>
      <c r="M100" s="34">
        <v>0</v>
      </c>
      <c r="N100" s="34">
        <v>2</v>
      </c>
      <c r="O100" s="34">
        <v>2</v>
      </c>
      <c r="P100" s="34">
        <v>0</v>
      </c>
      <c r="Q100" s="34">
        <v>0</v>
      </c>
      <c r="R100" s="51">
        <v>261</v>
      </c>
      <c r="S100" s="51">
        <f t="shared" si="25"/>
        <v>180</v>
      </c>
    </row>
    <row r="101" spans="1:19" x14ac:dyDescent="0.25">
      <c r="A101" s="57" t="s">
        <v>12</v>
      </c>
      <c r="B101" s="34">
        <v>25</v>
      </c>
      <c r="C101" s="34">
        <v>1</v>
      </c>
      <c r="D101" s="34">
        <v>2</v>
      </c>
      <c r="E101" s="51">
        <v>182</v>
      </c>
      <c r="F101" s="34">
        <v>0</v>
      </c>
      <c r="G101" s="34">
        <v>0</v>
      </c>
      <c r="H101" s="51">
        <f t="shared" si="24"/>
        <v>210</v>
      </c>
      <c r="I101" s="34">
        <v>3</v>
      </c>
      <c r="J101" s="34">
        <v>4</v>
      </c>
      <c r="K101" s="51">
        <v>177</v>
      </c>
      <c r="L101" s="34">
        <v>0</v>
      </c>
      <c r="M101" s="34">
        <v>0</v>
      </c>
      <c r="N101" s="34">
        <v>0</v>
      </c>
      <c r="O101" s="34">
        <v>1</v>
      </c>
      <c r="P101" s="34">
        <v>0</v>
      </c>
      <c r="Q101" s="34">
        <v>1</v>
      </c>
      <c r="R101" s="51">
        <v>186</v>
      </c>
      <c r="S101" s="51">
        <f t="shared" si="25"/>
        <v>24</v>
      </c>
    </row>
    <row r="102" spans="1:19" ht="15.75" thickBot="1" x14ac:dyDescent="0.3">
      <c r="A102" s="57" t="s">
        <v>16</v>
      </c>
      <c r="B102" s="34">
        <v>0</v>
      </c>
      <c r="C102" s="34">
        <v>0</v>
      </c>
      <c r="D102" s="34">
        <v>0</v>
      </c>
      <c r="E102" s="51">
        <v>0</v>
      </c>
      <c r="F102" s="34">
        <v>0</v>
      </c>
      <c r="G102" s="34">
        <v>1</v>
      </c>
      <c r="H102" s="51">
        <f t="shared" si="24"/>
        <v>1</v>
      </c>
      <c r="I102" s="34">
        <v>0</v>
      </c>
      <c r="J102" s="34">
        <v>1</v>
      </c>
      <c r="K102" s="51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51">
        <v>1</v>
      </c>
      <c r="S102" s="51">
        <f t="shared" si="25"/>
        <v>0</v>
      </c>
    </row>
    <row r="103" spans="1:19" ht="16.5" thickTop="1" thickBot="1" x14ac:dyDescent="0.3">
      <c r="A103" s="134" t="s">
        <v>4</v>
      </c>
      <c r="B103" s="75">
        <f>SUM(B97,B98,B100,B101,B102)</f>
        <v>323</v>
      </c>
      <c r="C103" s="75">
        <f t="shared" ref="C103:S103" si="26">SUM(C97,C98,C100,C101,C102)</f>
        <v>30</v>
      </c>
      <c r="D103" s="75">
        <f t="shared" si="26"/>
        <v>15</v>
      </c>
      <c r="E103" s="76">
        <f t="shared" si="26"/>
        <v>1353</v>
      </c>
      <c r="F103" s="75">
        <f t="shared" si="26"/>
        <v>3</v>
      </c>
      <c r="G103" s="77">
        <f t="shared" si="26"/>
        <v>8</v>
      </c>
      <c r="H103" s="73">
        <f t="shared" si="26"/>
        <v>1732</v>
      </c>
      <c r="I103" s="75">
        <f t="shared" si="26"/>
        <v>27</v>
      </c>
      <c r="J103" s="75">
        <f t="shared" si="26"/>
        <v>62</v>
      </c>
      <c r="K103" s="101">
        <f t="shared" si="26"/>
        <v>1206</v>
      </c>
      <c r="L103" s="75">
        <f t="shared" si="26"/>
        <v>1</v>
      </c>
      <c r="M103" s="75">
        <f t="shared" si="26"/>
        <v>0</v>
      </c>
      <c r="N103" s="75">
        <f t="shared" si="26"/>
        <v>33</v>
      </c>
      <c r="O103" s="102">
        <f t="shared" si="26"/>
        <v>10</v>
      </c>
      <c r="P103" s="102">
        <f t="shared" si="26"/>
        <v>0</v>
      </c>
      <c r="Q103" s="77">
        <f t="shared" si="26"/>
        <v>2</v>
      </c>
      <c r="R103" s="103">
        <f t="shared" si="26"/>
        <v>1341</v>
      </c>
      <c r="S103" s="104">
        <f t="shared" si="26"/>
        <v>391</v>
      </c>
    </row>
    <row r="104" spans="1:19" ht="15.75" thickTop="1" x14ac:dyDescent="0.25">
      <c r="A104" s="36" t="s">
        <v>14</v>
      </c>
      <c r="B104" s="36"/>
      <c r="C104" s="36"/>
      <c r="D104" s="36"/>
      <c r="E104" s="36"/>
      <c r="F104" s="36"/>
      <c r="G104" s="33"/>
      <c r="H104" s="39"/>
      <c r="I104" s="33"/>
      <c r="J104" s="33"/>
      <c r="K104" s="39"/>
      <c r="L104" s="33"/>
      <c r="M104" s="33"/>
      <c r="N104" s="33"/>
      <c r="O104" s="33"/>
      <c r="P104" s="39"/>
      <c r="Q104" s="33"/>
    </row>
    <row r="105" spans="1:19" x14ac:dyDescent="0.25">
      <c r="A105" s="36" t="s">
        <v>157</v>
      </c>
      <c r="B105" s="36"/>
      <c r="C105" s="36"/>
      <c r="D105" s="36"/>
      <c r="E105" s="36"/>
      <c r="F105" s="36"/>
      <c r="G105" s="33"/>
      <c r="H105" s="39"/>
      <c r="I105" s="33"/>
      <c r="J105" s="33"/>
      <c r="K105" s="39"/>
      <c r="L105" s="33"/>
      <c r="M105" s="33"/>
      <c r="N105" s="33"/>
      <c r="O105" s="33"/>
      <c r="P105" s="39"/>
      <c r="Q105" s="33"/>
    </row>
    <row r="106" spans="1:19" x14ac:dyDescent="0.25">
      <c r="A106" s="36" t="s">
        <v>159</v>
      </c>
      <c r="B106" s="36"/>
      <c r="C106" s="36"/>
      <c r="D106" s="36"/>
      <c r="E106" s="36"/>
      <c r="F106" s="36"/>
      <c r="G106" s="33"/>
      <c r="H106" s="39"/>
      <c r="I106" s="33"/>
      <c r="J106" s="33"/>
      <c r="K106" s="39"/>
      <c r="L106" s="33"/>
      <c r="M106" s="33"/>
      <c r="N106" s="33"/>
      <c r="O106" s="33"/>
      <c r="P106" s="39"/>
      <c r="Q106" s="33"/>
    </row>
    <row r="109" spans="1:19" ht="15.75" x14ac:dyDescent="0.25">
      <c r="A109" s="70" t="s">
        <v>204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9" x14ac:dyDescent="0.25">
      <c r="A111" s="135" t="s">
        <v>203</v>
      </c>
      <c r="B111" s="158" t="s">
        <v>174</v>
      </c>
      <c r="C111" s="159"/>
      <c r="D111" s="159"/>
      <c r="E111" s="159"/>
      <c r="F111" s="159"/>
      <c r="G111" s="159"/>
      <c r="H111" s="169"/>
      <c r="I111" s="158" t="s">
        <v>175</v>
      </c>
      <c r="J111" s="159"/>
      <c r="K111" s="159"/>
      <c r="L111" s="159"/>
      <c r="M111" s="159"/>
      <c r="N111" s="159"/>
      <c r="O111" s="159"/>
      <c r="P111" s="159"/>
      <c r="Q111" s="123"/>
      <c r="R111" s="136"/>
      <c r="S111" s="124"/>
    </row>
    <row r="112" spans="1:19" ht="61.5" customHeight="1" thickBot="1" x14ac:dyDescent="0.3">
      <c r="A112" s="82" t="s">
        <v>1</v>
      </c>
      <c r="B112" s="85" t="s">
        <v>139</v>
      </c>
      <c r="C112" s="85" t="s">
        <v>172</v>
      </c>
      <c r="D112" s="85" t="s">
        <v>2</v>
      </c>
      <c r="E112" s="86" t="s">
        <v>141</v>
      </c>
      <c r="F112" s="85" t="s">
        <v>177</v>
      </c>
      <c r="G112" s="85" t="s">
        <v>3</v>
      </c>
      <c r="H112" s="84" t="s">
        <v>4</v>
      </c>
      <c r="I112" s="85" t="s">
        <v>5</v>
      </c>
      <c r="J112" s="85" t="s">
        <v>167</v>
      </c>
      <c r="K112" s="86" t="s">
        <v>6</v>
      </c>
      <c r="L112" s="85" t="s">
        <v>144</v>
      </c>
      <c r="M112" s="85" t="s">
        <v>188</v>
      </c>
      <c r="N112" s="85" t="s">
        <v>7</v>
      </c>
      <c r="O112" s="85" t="s">
        <v>8</v>
      </c>
      <c r="P112" s="85" t="s">
        <v>189</v>
      </c>
      <c r="Q112" s="85" t="s">
        <v>3</v>
      </c>
      <c r="R112" s="86" t="s">
        <v>4</v>
      </c>
      <c r="S112" s="82" t="s">
        <v>158</v>
      </c>
    </row>
    <row r="113" spans="1:19" ht="15.75" thickTop="1" x14ac:dyDescent="0.25">
      <c r="A113" s="59" t="s">
        <v>9</v>
      </c>
      <c r="B113" s="34">
        <v>116</v>
      </c>
      <c r="C113" s="34">
        <v>19</v>
      </c>
      <c r="D113" s="34">
        <v>9</v>
      </c>
      <c r="E113" s="51">
        <v>768</v>
      </c>
      <c r="F113" s="34">
        <v>0</v>
      </c>
      <c r="G113" s="34">
        <v>4</v>
      </c>
      <c r="H113" s="51">
        <v>916</v>
      </c>
      <c r="I113" s="34">
        <v>19</v>
      </c>
      <c r="J113" s="34">
        <v>34</v>
      </c>
      <c r="K113" s="51">
        <v>628</v>
      </c>
      <c r="L113" s="34">
        <v>0</v>
      </c>
      <c r="M113" s="34">
        <v>1</v>
      </c>
      <c r="N113" s="34">
        <v>50</v>
      </c>
      <c r="O113" s="34">
        <v>17</v>
      </c>
      <c r="P113" s="34">
        <v>0</v>
      </c>
      <c r="Q113" s="34">
        <v>7</v>
      </c>
      <c r="R113" s="51">
        <v>756</v>
      </c>
      <c r="S113" s="51">
        <v>160</v>
      </c>
    </row>
    <row r="114" spans="1:19" x14ac:dyDescent="0.25">
      <c r="A114" s="57" t="s">
        <v>10</v>
      </c>
      <c r="B114" s="34">
        <v>46</v>
      </c>
      <c r="C114" s="34">
        <v>2</v>
      </c>
      <c r="D114" s="34">
        <v>1</v>
      </c>
      <c r="E114" s="51">
        <v>149</v>
      </c>
      <c r="F114" s="34">
        <v>0</v>
      </c>
      <c r="G114" s="34">
        <v>0</v>
      </c>
      <c r="H114" s="51">
        <v>198</v>
      </c>
      <c r="I114" s="34">
        <v>2</v>
      </c>
      <c r="J114" s="34">
        <v>7</v>
      </c>
      <c r="K114" s="51">
        <v>148</v>
      </c>
      <c r="L114" s="34">
        <v>0</v>
      </c>
      <c r="M114" s="34">
        <v>0</v>
      </c>
      <c r="N114" s="34">
        <v>0</v>
      </c>
      <c r="O114" s="34">
        <v>2</v>
      </c>
      <c r="P114" s="34">
        <v>0</v>
      </c>
      <c r="Q114" s="34">
        <v>4</v>
      </c>
      <c r="R114" s="51">
        <v>163</v>
      </c>
      <c r="S114" s="51">
        <v>35</v>
      </c>
    </row>
    <row r="115" spans="1:19" x14ac:dyDescent="0.25">
      <c r="A115" s="57" t="s">
        <v>173</v>
      </c>
      <c r="B115" s="34">
        <v>2</v>
      </c>
      <c r="C115" s="34">
        <v>0</v>
      </c>
      <c r="D115" s="34">
        <v>0</v>
      </c>
      <c r="E115" s="51">
        <v>91</v>
      </c>
      <c r="F115" s="34">
        <v>0</v>
      </c>
      <c r="G115" s="34">
        <v>0</v>
      </c>
      <c r="H115" s="51">
        <v>93</v>
      </c>
      <c r="I115" s="34">
        <v>1</v>
      </c>
      <c r="J115" s="34">
        <v>7</v>
      </c>
      <c r="K115" s="51">
        <v>89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3</v>
      </c>
      <c r="R115" s="51">
        <v>100</v>
      </c>
      <c r="S115" s="51">
        <v>-7</v>
      </c>
    </row>
    <row r="116" spans="1:19" x14ac:dyDescent="0.25">
      <c r="A116" s="57" t="s">
        <v>194</v>
      </c>
      <c r="B116" s="34">
        <v>364</v>
      </c>
      <c r="C116" s="34">
        <v>7</v>
      </c>
      <c r="D116" s="34">
        <v>0</v>
      </c>
      <c r="E116" s="51">
        <v>312</v>
      </c>
      <c r="F116" s="34">
        <v>4</v>
      </c>
      <c r="G116" s="34">
        <v>14</v>
      </c>
      <c r="H116" s="51">
        <v>701</v>
      </c>
      <c r="I116" s="34">
        <v>1</v>
      </c>
      <c r="J116" s="34">
        <v>7</v>
      </c>
      <c r="K116" s="51">
        <v>279</v>
      </c>
      <c r="L116" s="34">
        <v>0</v>
      </c>
      <c r="M116" s="34">
        <v>0</v>
      </c>
      <c r="N116" s="34">
        <v>2</v>
      </c>
      <c r="O116" s="34">
        <v>6</v>
      </c>
      <c r="P116" s="34">
        <v>0</v>
      </c>
      <c r="Q116" s="34">
        <v>10</v>
      </c>
      <c r="R116" s="51">
        <v>305</v>
      </c>
      <c r="S116" s="51">
        <v>396</v>
      </c>
    </row>
    <row r="117" spans="1:19" x14ac:dyDescent="0.25">
      <c r="A117" s="57" t="s">
        <v>12</v>
      </c>
      <c r="B117" s="34">
        <v>32</v>
      </c>
      <c r="C117" s="34">
        <v>3</v>
      </c>
      <c r="D117" s="34">
        <v>0</v>
      </c>
      <c r="E117" s="51">
        <v>152</v>
      </c>
      <c r="F117" s="34">
        <v>0</v>
      </c>
      <c r="G117" s="34">
        <v>1</v>
      </c>
      <c r="H117" s="51">
        <v>188</v>
      </c>
      <c r="I117" s="34">
        <v>3</v>
      </c>
      <c r="J117" s="34">
        <v>2</v>
      </c>
      <c r="K117" s="51">
        <v>134</v>
      </c>
      <c r="L117" s="34">
        <v>0</v>
      </c>
      <c r="M117" s="34">
        <v>0</v>
      </c>
      <c r="N117" s="34">
        <v>0</v>
      </c>
      <c r="O117" s="34">
        <v>3</v>
      </c>
      <c r="P117" s="34">
        <v>0</v>
      </c>
      <c r="Q117" s="34">
        <v>0</v>
      </c>
      <c r="R117" s="51">
        <v>142</v>
      </c>
      <c r="S117" s="51">
        <v>46</v>
      </c>
    </row>
    <row r="118" spans="1:19" ht="15.75" thickBot="1" x14ac:dyDescent="0.3">
      <c r="A118" s="57" t="s">
        <v>16</v>
      </c>
      <c r="B118" s="34">
        <v>0</v>
      </c>
      <c r="C118" s="34">
        <v>0</v>
      </c>
      <c r="D118" s="34">
        <v>0</v>
      </c>
      <c r="E118" s="51">
        <v>0</v>
      </c>
      <c r="F118" s="34">
        <v>0</v>
      </c>
      <c r="G118" s="34">
        <v>0</v>
      </c>
      <c r="H118" s="51">
        <v>0</v>
      </c>
      <c r="I118" s="34">
        <v>0</v>
      </c>
      <c r="J118" s="34">
        <v>0</v>
      </c>
      <c r="K118" s="51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51">
        <v>0</v>
      </c>
      <c r="S118" s="51">
        <v>0</v>
      </c>
    </row>
    <row r="119" spans="1:19" ht="16.5" thickTop="1" thickBot="1" x14ac:dyDescent="0.3">
      <c r="A119" s="134" t="s">
        <v>4</v>
      </c>
      <c r="B119" s="75">
        <v>558</v>
      </c>
      <c r="C119" s="75">
        <v>31</v>
      </c>
      <c r="D119" s="75">
        <v>10</v>
      </c>
      <c r="E119" s="76">
        <v>1381</v>
      </c>
      <c r="F119" s="75">
        <v>4</v>
      </c>
      <c r="G119" s="77">
        <v>19</v>
      </c>
      <c r="H119" s="73">
        <v>2003</v>
      </c>
      <c r="I119" s="75">
        <v>25</v>
      </c>
      <c r="J119" s="75">
        <v>50</v>
      </c>
      <c r="K119" s="101">
        <v>1189</v>
      </c>
      <c r="L119" s="75">
        <v>0</v>
      </c>
      <c r="M119" s="75">
        <v>1</v>
      </c>
      <c r="N119" s="75">
        <v>52</v>
      </c>
      <c r="O119" s="102">
        <v>28</v>
      </c>
      <c r="P119" s="102">
        <v>0</v>
      </c>
      <c r="Q119" s="77">
        <v>21</v>
      </c>
      <c r="R119" s="103">
        <v>1366</v>
      </c>
      <c r="S119" s="104">
        <v>637</v>
      </c>
    </row>
    <row r="120" spans="1:19" ht="15.75" thickTop="1" x14ac:dyDescent="0.25">
      <c r="A120" s="36" t="s">
        <v>14</v>
      </c>
      <c r="B120" s="36"/>
      <c r="C120" s="36"/>
      <c r="D120" s="36"/>
      <c r="E120" s="36"/>
      <c r="F120" s="36"/>
      <c r="G120" s="33"/>
      <c r="H120" s="39"/>
      <c r="I120" s="33"/>
      <c r="J120" s="33"/>
      <c r="K120" s="39"/>
      <c r="L120" s="33"/>
      <c r="M120" s="33"/>
      <c r="N120" s="33"/>
      <c r="O120" s="33"/>
      <c r="P120" s="39"/>
      <c r="Q120" s="33"/>
    </row>
    <row r="121" spans="1:19" x14ac:dyDescent="0.25">
      <c r="A121" s="36" t="s">
        <v>157</v>
      </c>
      <c r="B121" s="36"/>
      <c r="C121" s="36"/>
      <c r="D121" s="36"/>
      <c r="E121" s="36"/>
      <c r="F121" s="36"/>
      <c r="G121" s="33"/>
      <c r="H121" s="39"/>
      <c r="I121" s="33"/>
      <c r="J121" s="33"/>
      <c r="K121" s="39"/>
      <c r="L121" s="33"/>
      <c r="M121" s="33"/>
      <c r="N121" s="33"/>
      <c r="O121" s="33"/>
      <c r="P121" s="39"/>
      <c r="Q121" s="33"/>
    </row>
    <row r="122" spans="1:19" x14ac:dyDescent="0.25">
      <c r="A122" s="36" t="s">
        <v>159</v>
      </c>
      <c r="B122" s="36"/>
      <c r="C122" s="36"/>
      <c r="D122" s="36"/>
      <c r="E122" s="36"/>
      <c r="F122" s="36"/>
      <c r="G122" s="33"/>
      <c r="H122" s="39"/>
      <c r="I122" s="33"/>
      <c r="J122" s="33"/>
      <c r="K122" s="39"/>
      <c r="L122" s="33"/>
      <c r="M122" s="33"/>
      <c r="N122" s="33"/>
      <c r="O122" s="33"/>
      <c r="P122" s="39"/>
      <c r="Q122" s="33"/>
    </row>
    <row r="126" spans="1:19" ht="15.75" x14ac:dyDescent="0.25">
      <c r="A126" s="70" t="s">
        <v>214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9" x14ac:dyDescent="0.25">
      <c r="A128" s="146" t="s">
        <v>215</v>
      </c>
      <c r="B128" s="158" t="s">
        <v>174</v>
      </c>
      <c r="C128" s="159"/>
      <c r="D128" s="159"/>
      <c r="E128" s="159"/>
      <c r="F128" s="159"/>
      <c r="G128" s="159"/>
      <c r="H128" s="169"/>
      <c r="I128" s="158" t="s">
        <v>175</v>
      </c>
      <c r="J128" s="159"/>
      <c r="K128" s="159"/>
      <c r="L128" s="159"/>
      <c r="M128" s="159"/>
      <c r="N128" s="159"/>
      <c r="O128" s="159"/>
      <c r="P128" s="159"/>
      <c r="Q128" s="123"/>
      <c r="R128" s="148"/>
      <c r="S128" s="124"/>
    </row>
    <row r="129" spans="1:19" ht="61.5" customHeight="1" thickBot="1" x14ac:dyDescent="0.3">
      <c r="A129" s="82" t="s">
        <v>1</v>
      </c>
      <c r="B129" s="85" t="s">
        <v>139</v>
      </c>
      <c r="C129" s="85" t="s">
        <v>172</v>
      </c>
      <c r="D129" s="85" t="s">
        <v>2</v>
      </c>
      <c r="E129" s="86" t="s">
        <v>141</v>
      </c>
      <c r="F129" s="85" t="s">
        <v>177</v>
      </c>
      <c r="G129" s="85" t="s">
        <v>3</v>
      </c>
      <c r="H129" s="84" t="s">
        <v>4</v>
      </c>
      <c r="I129" s="85" t="s">
        <v>5</v>
      </c>
      <c r="J129" s="85" t="s">
        <v>167</v>
      </c>
      <c r="K129" s="86" t="s">
        <v>6</v>
      </c>
      <c r="L129" s="85" t="s">
        <v>144</v>
      </c>
      <c r="M129" s="85" t="s">
        <v>188</v>
      </c>
      <c r="N129" s="85" t="s">
        <v>7</v>
      </c>
      <c r="O129" s="85" t="s">
        <v>8</v>
      </c>
      <c r="P129" s="85" t="s">
        <v>189</v>
      </c>
      <c r="Q129" s="85" t="s">
        <v>3</v>
      </c>
      <c r="R129" s="86" t="s">
        <v>4</v>
      </c>
      <c r="S129" s="82" t="s">
        <v>158</v>
      </c>
    </row>
    <row r="130" spans="1:19" ht="15.75" thickTop="1" x14ac:dyDescent="0.25">
      <c r="A130" s="59" t="s">
        <v>9</v>
      </c>
      <c r="B130" s="34">
        <v>134</v>
      </c>
      <c r="C130" s="34">
        <v>22</v>
      </c>
      <c r="D130" s="34">
        <v>9</v>
      </c>
      <c r="E130" s="51">
        <v>792</v>
      </c>
      <c r="F130" s="34">
        <v>0</v>
      </c>
      <c r="G130" s="34">
        <v>21</v>
      </c>
      <c r="H130" s="51">
        <f t="shared" ref="H130:H135" si="27">SUM(B130:G130)</f>
        <v>978</v>
      </c>
      <c r="I130" s="34">
        <v>23</v>
      </c>
      <c r="J130" s="34">
        <v>28</v>
      </c>
      <c r="K130" s="51">
        <v>651</v>
      </c>
      <c r="L130" s="34">
        <v>4</v>
      </c>
      <c r="M130" s="34">
        <v>1</v>
      </c>
      <c r="N130" s="34">
        <v>30</v>
      </c>
      <c r="O130" s="34">
        <v>16</v>
      </c>
      <c r="P130" s="34">
        <v>0</v>
      </c>
      <c r="Q130" s="34">
        <v>15</v>
      </c>
      <c r="R130" s="51">
        <f t="shared" ref="R130:R135" si="28">SUM(I130:Q130)</f>
        <v>768</v>
      </c>
      <c r="S130" s="51">
        <f t="shared" ref="S130:S135" si="29">H130-R130</f>
        <v>210</v>
      </c>
    </row>
    <row r="131" spans="1:19" x14ac:dyDescent="0.25">
      <c r="A131" s="57" t="s">
        <v>10</v>
      </c>
      <c r="B131" s="34">
        <v>33</v>
      </c>
      <c r="C131" s="34">
        <v>1</v>
      </c>
      <c r="D131" s="34">
        <v>0</v>
      </c>
      <c r="E131" s="51">
        <v>153</v>
      </c>
      <c r="F131" s="34">
        <v>0</v>
      </c>
      <c r="G131" s="34">
        <v>3</v>
      </c>
      <c r="H131" s="51">
        <f t="shared" si="27"/>
        <v>190</v>
      </c>
      <c r="I131" s="34">
        <v>5</v>
      </c>
      <c r="J131" s="34">
        <v>11</v>
      </c>
      <c r="K131" s="51">
        <v>153</v>
      </c>
      <c r="L131" s="34">
        <v>0</v>
      </c>
      <c r="M131" s="34">
        <v>1</v>
      </c>
      <c r="N131" s="34">
        <v>1</v>
      </c>
      <c r="O131" s="34">
        <v>6</v>
      </c>
      <c r="P131" s="34">
        <v>0</v>
      </c>
      <c r="Q131" s="34">
        <v>6</v>
      </c>
      <c r="R131" s="51">
        <f t="shared" si="28"/>
        <v>183</v>
      </c>
      <c r="S131" s="51">
        <f t="shared" si="29"/>
        <v>7</v>
      </c>
    </row>
    <row r="132" spans="1:19" x14ac:dyDescent="0.25">
      <c r="A132" s="57" t="s">
        <v>173</v>
      </c>
      <c r="B132" s="34">
        <v>0</v>
      </c>
      <c r="C132" s="34">
        <v>0</v>
      </c>
      <c r="D132" s="34">
        <v>0</v>
      </c>
      <c r="E132" s="51">
        <v>110</v>
      </c>
      <c r="F132" s="34">
        <v>0</v>
      </c>
      <c r="G132" s="34">
        <v>1</v>
      </c>
      <c r="H132" s="51">
        <f t="shared" si="27"/>
        <v>111</v>
      </c>
      <c r="I132" s="34">
        <v>1</v>
      </c>
      <c r="J132" s="34">
        <v>10</v>
      </c>
      <c r="K132" s="51">
        <v>111</v>
      </c>
      <c r="L132" s="34">
        <v>0</v>
      </c>
      <c r="M132" s="34">
        <v>1</v>
      </c>
      <c r="N132" s="34">
        <v>0</v>
      </c>
      <c r="O132" s="34">
        <v>0</v>
      </c>
      <c r="P132" s="34">
        <v>0</v>
      </c>
      <c r="Q132" s="34">
        <v>5</v>
      </c>
      <c r="R132" s="51">
        <f t="shared" si="28"/>
        <v>128</v>
      </c>
      <c r="S132" s="51">
        <f t="shared" si="29"/>
        <v>-17</v>
      </c>
    </row>
    <row r="133" spans="1:19" x14ac:dyDescent="0.25">
      <c r="A133" s="57" t="s">
        <v>194</v>
      </c>
      <c r="B133" s="34">
        <v>215</v>
      </c>
      <c r="C133" s="34">
        <v>6</v>
      </c>
      <c r="D133" s="34">
        <v>1</v>
      </c>
      <c r="E133" s="51">
        <v>308</v>
      </c>
      <c r="F133" s="34">
        <v>4</v>
      </c>
      <c r="G133" s="34">
        <v>15</v>
      </c>
      <c r="H133" s="51">
        <f t="shared" si="27"/>
        <v>549</v>
      </c>
      <c r="I133" s="34">
        <v>0</v>
      </c>
      <c r="J133" s="34">
        <v>6</v>
      </c>
      <c r="K133" s="51">
        <v>299</v>
      </c>
      <c r="L133" s="34">
        <v>0</v>
      </c>
      <c r="M133" s="34">
        <v>0</v>
      </c>
      <c r="N133" s="34">
        <v>2</v>
      </c>
      <c r="O133" s="34">
        <v>6</v>
      </c>
      <c r="P133" s="34">
        <v>0</v>
      </c>
      <c r="Q133" s="34">
        <v>18</v>
      </c>
      <c r="R133" s="51">
        <f t="shared" si="28"/>
        <v>331</v>
      </c>
      <c r="S133" s="51">
        <f t="shared" si="29"/>
        <v>218</v>
      </c>
    </row>
    <row r="134" spans="1:19" x14ac:dyDescent="0.25">
      <c r="A134" s="57" t="s">
        <v>12</v>
      </c>
      <c r="B134" s="34">
        <v>29</v>
      </c>
      <c r="C134" s="34">
        <v>7</v>
      </c>
      <c r="D134" s="34">
        <v>0</v>
      </c>
      <c r="E134" s="51">
        <v>194</v>
      </c>
      <c r="F134" s="34">
        <v>0</v>
      </c>
      <c r="G134" s="34">
        <v>5</v>
      </c>
      <c r="H134" s="51">
        <f t="shared" si="27"/>
        <v>235</v>
      </c>
      <c r="I134" s="34">
        <v>2</v>
      </c>
      <c r="J134" s="34">
        <v>2</v>
      </c>
      <c r="K134" s="51">
        <v>191</v>
      </c>
      <c r="L134" s="34">
        <v>0</v>
      </c>
      <c r="M134" s="34">
        <v>0</v>
      </c>
      <c r="N134" s="34">
        <v>0</v>
      </c>
      <c r="O134" s="34">
        <v>1</v>
      </c>
      <c r="P134" s="34">
        <v>0</v>
      </c>
      <c r="Q134" s="34">
        <v>3</v>
      </c>
      <c r="R134" s="51">
        <f t="shared" si="28"/>
        <v>199</v>
      </c>
      <c r="S134" s="51">
        <f t="shared" si="29"/>
        <v>36</v>
      </c>
    </row>
    <row r="135" spans="1:19" ht="15.75" thickBot="1" x14ac:dyDescent="0.3">
      <c r="A135" s="57" t="s">
        <v>16</v>
      </c>
      <c r="B135" s="34">
        <v>0</v>
      </c>
      <c r="C135" s="34">
        <v>0</v>
      </c>
      <c r="D135" s="34">
        <v>0</v>
      </c>
      <c r="E135" s="51">
        <v>0</v>
      </c>
      <c r="F135" s="34">
        <v>0</v>
      </c>
      <c r="G135" s="34">
        <v>0</v>
      </c>
      <c r="H135" s="51">
        <f t="shared" si="27"/>
        <v>0</v>
      </c>
      <c r="I135" s="34">
        <v>0</v>
      </c>
      <c r="J135" s="34">
        <v>0</v>
      </c>
      <c r="K135" s="51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51">
        <f t="shared" si="28"/>
        <v>0</v>
      </c>
      <c r="S135" s="51">
        <f t="shared" si="29"/>
        <v>0</v>
      </c>
    </row>
    <row r="136" spans="1:19" ht="16.5" thickTop="1" thickBot="1" x14ac:dyDescent="0.3">
      <c r="A136" s="147" t="s">
        <v>4</v>
      </c>
      <c r="B136" s="75">
        <f>SUM(B130:B131,B133:B135)</f>
        <v>411</v>
      </c>
      <c r="C136" s="75">
        <f t="shared" ref="C136:H136" si="30">SUM(C130:C131,C133:C135)</f>
        <v>36</v>
      </c>
      <c r="D136" s="75">
        <f t="shared" si="30"/>
        <v>10</v>
      </c>
      <c r="E136" s="75">
        <f t="shared" si="30"/>
        <v>1447</v>
      </c>
      <c r="F136" s="75">
        <f t="shared" si="30"/>
        <v>4</v>
      </c>
      <c r="G136" s="77">
        <f t="shared" si="30"/>
        <v>44</v>
      </c>
      <c r="H136" s="72">
        <f t="shared" si="30"/>
        <v>1952</v>
      </c>
      <c r="I136" s="75">
        <f>SUM(I130:I131,I133:I135)</f>
        <v>30</v>
      </c>
      <c r="J136" s="75">
        <f t="shared" ref="J136:S136" si="31">SUM(J130:J131,J133:J135)</f>
        <v>47</v>
      </c>
      <c r="K136" s="75">
        <f t="shared" si="31"/>
        <v>1294</v>
      </c>
      <c r="L136" s="75">
        <f t="shared" si="31"/>
        <v>4</v>
      </c>
      <c r="M136" s="75">
        <f t="shared" si="31"/>
        <v>2</v>
      </c>
      <c r="N136" s="75">
        <f t="shared" si="31"/>
        <v>33</v>
      </c>
      <c r="O136" s="75">
        <f t="shared" si="31"/>
        <v>29</v>
      </c>
      <c r="P136" s="75">
        <f t="shared" si="31"/>
        <v>0</v>
      </c>
      <c r="Q136" s="77">
        <f t="shared" si="31"/>
        <v>42</v>
      </c>
      <c r="R136" s="72">
        <f t="shared" si="31"/>
        <v>1481</v>
      </c>
      <c r="S136" s="72">
        <f t="shared" si="31"/>
        <v>471</v>
      </c>
    </row>
    <row r="137" spans="1:19" ht="15.75" thickTop="1" x14ac:dyDescent="0.25">
      <c r="A137" s="36" t="s">
        <v>14</v>
      </c>
      <c r="B137" s="36"/>
      <c r="C137" s="36"/>
      <c r="D137" s="36"/>
      <c r="E137" s="36"/>
      <c r="F137" s="36"/>
      <c r="G137" s="33"/>
      <c r="H137" s="39"/>
      <c r="I137" s="33"/>
      <c r="J137" s="33"/>
      <c r="K137" s="39"/>
      <c r="L137" s="33"/>
      <c r="M137" s="33"/>
      <c r="N137" s="33"/>
      <c r="O137" s="33"/>
      <c r="P137" s="39"/>
      <c r="Q137" s="33"/>
    </row>
    <row r="138" spans="1:19" x14ac:dyDescent="0.25">
      <c r="A138" s="36" t="s">
        <v>157</v>
      </c>
      <c r="B138" s="36"/>
      <c r="C138" s="36"/>
      <c r="D138" s="36"/>
      <c r="E138" s="36"/>
      <c r="F138" s="36"/>
      <c r="G138" s="33"/>
      <c r="H138" s="39"/>
      <c r="I138" s="33"/>
      <c r="J138" s="33"/>
      <c r="K138" s="39"/>
      <c r="L138" s="33"/>
      <c r="M138" s="33"/>
      <c r="N138" s="33"/>
      <c r="O138" s="33"/>
      <c r="P138" s="39"/>
      <c r="Q138" s="33"/>
    </row>
    <row r="139" spans="1:19" x14ac:dyDescent="0.25">
      <c r="A139" s="36" t="s">
        <v>159</v>
      </c>
      <c r="B139" s="36"/>
      <c r="C139" s="36"/>
      <c r="D139" s="36"/>
      <c r="E139" s="36"/>
      <c r="F139" s="36"/>
      <c r="G139" s="33"/>
      <c r="H139" s="39"/>
      <c r="I139" s="33"/>
      <c r="J139" s="33"/>
      <c r="K139" s="39"/>
      <c r="L139" s="33"/>
      <c r="M139" s="33"/>
      <c r="N139" s="33"/>
      <c r="O139" s="33"/>
      <c r="P139" s="39"/>
      <c r="Q139" s="33"/>
    </row>
    <row r="141" spans="1:19" x14ac:dyDescent="0.25">
      <c r="A141" s="36" t="s">
        <v>208</v>
      </c>
    </row>
  </sheetData>
  <mergeCells count="20">
    <mergeCell ref="A1:Q1"/>
    <mergeCell ref="B4:H4"/>
    <mergeCell ref="I4:P4"/>
    <mergeCell ref="A14:Q14"/>
    <mergeCell ref="B17:H17"/>
    <mergeCell ref="I17:P17"/>
    <mergeCell ref="B128:H128"/>
    <mergeCell ref="I128:P128"/>
    <mergeCell ref="B63:H63"/>
    <mergeCell ref="I63:P63"/>
    <mergeCell ref="B111:H111"/>
    <mergeCell ref="I111:P111"/>
    <mergeCell ref="B79:H79"/>
    <mergeCell ref="I79:P79"/>
    <mergeCell ref="B47:H47"/>
    <mergeCell ref="I47:P47"/>
    <mergeCell ref="B30:H30"/>
    <mergeCell ref="I30:P30"/>
    <mergeCell ref="B95:H95"/>
    <mergeCell ref="I95:P9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&amp;L&amp;Z&amp;F&amp;A&amp;R&amp;D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H5" sqref="H5"/>
    </sheetView>
  </sheetViews>
  <sheetFormatPr baseColWidth="10" defaultColWidth="8.85546875" defaultRowHeight="15" x14ac:dyDescent="0.25"/>
  <cols>
    <col min="1" max="1" width="6.85546875" customWidth="1"/>
    <col min="2" max="2" width="9.7109375" bestFit="1" customWidth="1"/>
    <col min="3" max="3" width="15.28515625" customWidth="1"/>
    <col min="4" max="4" width="25.140625" customWidth="1"/>
    <col min="5" max="5" width="11.42578125" bestFit="1" customWidth="1"/>
    <col min="6" max="6" width="21.7109375" bestFit="1" customWidth="1"/>
  </cols>
  <sheetData>
    <row r="1" spans="1:6" x14ac:dyDescent="0.25">
      <c r="A1" s="6"/>
      <c r="B1" s="6"/>
      <c r="C1" s="6"/>
      <c r="D1" s="6"/>
      <c r="E1" s="6"/>
      <c r="F1" s="6"/>
    </row>
    <row r="2" spans="1:6" ht="15.75" x14ac:dyDescent="0.25">
      <c r="A2" s="70" t="s">
        <v>169</v>
      </c>
      <c r="B2" s="14"/>
      <c r="C2" s="14"/>
      <c r="D2" s="14"/>
      <c r="E2" s="14"/>
      <c r="F2" s="14"/>
    </row>
    <row r="3" spans="1:6" ht="15.75" x14ac:dyDescent="0.25">
      <c r="A3" s="70" t="s">
        <v>31</v>
      </c>
      <c r="B3" s="14"/>
      <c r="C3" s="14"/>
      <c r="D3" s="14" t="s">
        <v>212</v>
      </c>
      <c r="E3" s="14"/>
      <c r="F3" s="14"/>
    </row>
    <row r="4" spans="1:6" ht="12" customHeight="1" x14ac:dyDescent="0.25">
      <c r="A4" s="6"/>
      <c r="B4" s="6"/>
      <c r="C4" s="6"/>
      <c r="D4" s="6"/>
      <c r="E4" s="6"/>
      <c r="F4" s="6"/>
    </row>
    <row r="5" spans="1:6" ht="50.25" customHeight="1" thickBot="1" x14ac:dyDescent="0.3">
      <c r="A5" s="141" t="s">
        <v>178</v>
      </c>
      <c r="B5" s="129" t="s">
        <v>9</v>
      </c>
      <c r="C5" s="129" t="s">
        <v>205</v>
      </c>
      <c r="D5" s="129" t="s">
        <v>195</v>
      </c>
      <c r="E5" s="129" t="s">
        <v>12</v>
      </c>
      <c r="F5" s="129" t="s">
        <v>196</v>
      </c>
    </row>
    <row r="6" spans="1:6" ht="15.75" thickTop="1" x14ac:dyDescent="0.25">
      <c r="A6" s="40">
        <v>1987</v>
      </c>
      <c r="B6" s="51">
        <v>1064</v>
      </c>
      <c r="C6" s="34">
        <v>394</v>
      </c>
      <c r="D6" s="34">
        <v>33</v>
      </c>
      <c r="E6" s="34">
        <v>316</v>
      </c>
      <c r="F6" s="49">
        <v>28</v>
      </c>
    </row>
    <row r="7" spans="1:6" x14ac:dyDescent="0.25">
      <c r="A7" s="40">
        <v>1988</v>
      </c>
      <c r="B7" s="51">
        <v>1237</v>
      </c>
      <c r="C7" s="34">
        <v>355</v>
      </c>
      <c r="D7" s="34">
        <v>27</v>
      </c>
      <c r="E7" s="34">
        <v>148</v>
      </c>
      <c r="F7" s="49">
        <v>12</v>
      </c>
    </row>
    <row r="8" spans="1:6" hidden="1" x14ac:dyDescent="0.25">
      <c r="A8" s="40">
        <v>1989</v>
      </c>
      <c r="B8" s="51">
        <v>1210</v>
      </c>
      <c r="C8" s="34">
        <v>237</v>
      </c>
      <c r="D8" s="34">
        <v>40</v>
      </c>
      <c r="E8" s="34">
        <v>214</v>
      </c>
      <c r="F8" s="49">
        <v>23</v>
      </c>
    </row>
    <row r="9" spans="1:6" hidden="1" x14ac:dyDescent="0.25">
      <c r="A9" s="40">
        <v>1990</v>
      </c>
      <c r="B9" s="34">
        <v>742</v>
      </c>
      <c r="C9" s="34">
        <v>55</v>
      </c>
      <c r="D9" s="34">
        <v>37</v>
      </c>
      <c r="E9" s="34">
        <v>180</v>
      </c>
      <c r="F9" s="49">
        <v>261</v>
      </c>
    </row>
    <row r="10" spans="1:6" x14ac:dyDescent="0.25">
      <c r="A10" s="40">
        <v>1991</v>
      </c>
      <c r="B10" s="34">
        <v>652</v>
      </c>
      <c r="C10" s="34">
        <v>51</v>
      </c>
      <c r="D10" s="34">
        <v>37</v>
      </c>
      <c r="E10" s="34">
        <v>196</v>
      </c>
      <c r="F10" s="49">
        <v>266</v>
      </c>
    </row>
    <row r="11" spans="1:6" x14ac:dyDescent="0.25">
      <c r="A11" s="40">
        <v>1992</v>
      </c>
      <c r="B11" s="34">
        <v>466</v>
      </c>
      <c r="C11" s="34">
        <v>27</v>
      </c>
      <c r="D11" s="34">
        <v>39</v>
      </c>
      <c r="E11" s="34">
        <v>140</v>
      </c>
      <c r="F11" s="49">
        <v>138</v>
      </c>
    </row>
    <row r="12" spans="1:6" hidden="1" x14ac:dyDescent="0.25">
      <c r="A12" s="40">
        <v>1993</v>
      </c>
      <c r="B12" s="34">
        <v>604</v>
      </c>
      <c r="C12" s="34">
        <v>25</v>
      </c>
      <c r="D12" s="34">
        <v>41</v>
      </c>
      <c r="E12" s="34">
        <v>128</v>
      </c>
      <c r="F12" s="49">
        <v>156</v>
      </c>
    </row>
    <row r="13" spans="1:6" hidden="1" x14ac:dyDescent="0.25">
      <c r="A13" s="40">
        <v>1994</v>
      </c>
      <c r="B13" s="34">
        <v>636</v>
      </c>
      <c r="C13" s="34">
        <v>21</v>
      </c>
      <c r="D13" s="34">
        <v>36</v>
      </c>
      <c r="E13" s="34">
        <v>145</v>
      </c>
      <c r="F13" s="49">
        <v>183</v>
      </c>
    </row>
    <row r="14" spans="1:6" x14ac:dyDescent="0.25">
      <c r="A14" s="40">
        <v>1995</v>
      </c>
      <c r="B14" s="34">
        <v>523</v>
      </c>
      <c r="C14" s="34">
        <v>35</v>
      </c>
      <c r="D14" s="34">
        <v>52</v>
      </c>
      <c r="E14" s="34">
        <v>148</v>
      </c>
      <c r="F14" s="49">
        <v>174</v>
      </c>
    </row>
    <row r="15" spans="1:6" x14ac:dyDescent="0.25">
      <c r="A15" s="40">
        <v>1996</v>
      </c>
      <c r="B15" s="34">
        <v>518</v>
      </c>
      <c r="C15" s="34">
        <v>33</v>
      </c>
      <c r="D15" s="34">
        <v>39</v>
      </c>
      <c r="E15" s="34">
        <v>152</v>
      </c>
      <c r="F15" s="49">
        <v>186</v>
      </c>
    </row>
    <row r="16" spans="1:6" x14ac:dyDescent="0.25">
      <c r="A16" s="40">
        <v>1997</v>
      </c>
      <c r="B16" s="34">
        <v>493</v>
      </c>
      <c r="C16" s="34">
        <v>28</v>
      </c>
      <c r="D16" s="34">
        <v>32</v>
      </c>
      <c r="E16" s="34">
        <v>150</v>
      </c>
      <c r="F16" s="49">
        <v>214</v>
      </c>
    </row>
    <row r="17" spans="1:6" x14ac:dyDescent="0.25">
      <c r="A17" s="40">
        <v>1998</v>
      </c>
      <c r="B17" s="34">
        <v>653</v>
      </c>
      <c r="C17" s="34">
        <v>7</v>
      </c>
      <c r="D17" s="34">
        <v>48</v>
      </c>
      <c r="E17" s="34">
        <v>200</v>
      </c>
      <c r="F17" s="49">
        <v>206</v>
      </c>
    </row>
    <row r="18" spans="1:6" x14ac:dyDescent="0.25">
      <c r="A18" s="40">
        <v>1999</v>
      </c>
      <c r="B18" s="34">
        <v>722</v>
      </c>
      <c r="C18" s="34">
        <v>10</v>
      </c>
      <c r="D18" s="34">
        <v>52</v>
      </c>
      <c r="E18" s="34">
        <v>242</v>
      </c>
      <c r="F18" s="49">
        <v>402</v>
      </c>
    </row>
    <row r="19" spans="1:6" hidden="1" x14ac:dyDescent="0.25">
      <c r="A19" s="40">
        <v>2000</v>
      </c>
      <c r="B19" s="34">
        <v>524</v>
      </c>
      <c r="C19" s="34">
        <v>84</v>
      </c>
      <c r="D19" s="34">
        <v>70</v>
      </c>
      <c r="E19" s="34">
        <v>259</v>
      </c>
      <c r="F19" s="49">
        <v>983</v>
      </c>
    </row>
    <row r="20" spans="1:6" hidden="1" x14ac:dyDescent="0.25">
      <c r="A20" s="40">
        <v>2001</v>
      </c>
      <c r="B20" s="34">
        <v>496</v>
      </c>
      <c r="C20" s="34">
        <v>71</v>
      </c>
      <c r="D20" s="34">
        <v>69</v>
      </c>
      <c r="E20" s="34">
        <v>234</v>
      </c>
      <c r="F20" s="49">
        <v>628</v>
      </c>
    </row>
    <row r="21" spans="1:6" hidden="1" x14ac:dyDescent="0.25">
      <c r="A21" s="40">
        <v>2002</v>
      </c>
      <c r="B21" s="34">
        <v>467</v>
      </c>
      <c r="C21" s="34">
        <v>37</v>
      </c>
      <c r="D21" s="34">
        <v>49</v>
      </c>
      <c r="E21" s="34">
        <v>170</v>
      </c>
      <c r="F21" s="49">
        <v>475</v>
      </c>
    </row>
    <row r="22" spans="1:6" x14ac:dyDescent="0.25">
      <c r="A22" s="40">
        <v>2003</v>
      </c>
      <c r="B22" s="34">
        <v>425</v>
      </c>
      <c r="C22" s="34">
        <v>18</v>
      </c>
      <c r="D22" s="34">
        <v>40</v>
      </c>
      <c r="E22" s="34">
        <v>163</v>
      </c>
      <c r="F22" s="49">
        <v>375</v>
      </c>
    </row>
    <row r="23" spans="1:6" x14ac:dyDescent="0.25">
      <c r="A23" s="40">
        <v>2004</v>
      </c>
      <c r="B23" s="34">
        <v>314</v>
      </c>
      <c r="C23" s="34">
        <v>4</v>
      </c>
      <c r="D23" s="34">
        <v>39</v>
      </c>
      <c r="E23" s="34">
        <v>146</v>
      </c>
      <c r="F23" s="49">
        <v>302</v>
      </c>
    </row>
    <row r="24" spans="1:6" x14ac:dyDescent="0.25">
      <c r="A24" s="40">
        <v>2005</v>
      </c>
      <c r="B24" s="34">
        <v>315</v>
      </c>
      <c r="C24" s="34">
        <v>1</v>
      </c>
      <c r="D24" s="34">
        <v>33</v>
      </c>
      <c r="E24" s="34">
        <v>134</v>
      </c>
      <c r="F24" s="49">
        <v>308</v>
      </c>
    </row>
    <row r="25" spans="1:6" x14ac:dyDescent="0.25">
      <c r="A25" s="40">
        <v>2006</v>
      </c>
      <c r="B25" s="34">
        <v>371</v>
      </c>
      <c r="C25" s="34">
        <v>7</v>
      </c>
      <c r="D25" s="34">
        <v>39</v>
      </c>
      <c r="E25" s="34">
        <v>195</v>
      </c>
      <c r="F25" s="49">
        <v>413</v>
      </c>
    </row>
    <row r="26" spans="1:6" hidden="1" x14ac:dyDescent="0.25">
      <c r="A26" s="40">
        <v>2007</v>
      </c>
      <c r="B26" s="34">
        <v>357</v>
      </c>
      <c r="C26" s="34">
        <v>14</v>
      </c>
      <c r="D26" s="34">
        <v>21</v>
      </c>
      <c r="E26" s="34">
        <v>162</v>
      </c>
      <c r="F26" s="49">
        <v>339</v>
      </c>
    </row>
    <row r="27" spans="1:6" hidden="1" x14ac:dyDescent="0.25">
      <c r="A27" s="40">
        <v>2008</v>
      </c>
      <c r="B27" s="34">
        <v>412</v>
      </c>
      <c r="C27" s="34">
        <v>15</v>
      </c>
      <c r="D27" s="34">
        <v>24</v>
      </c>
      <c r="E27" s="34">
        <v>170</v>
      </c>
      <c r="F27" s="49">
        <v>433</v>
      </c>
    </row>
    <row r="28" spans="1:6" x14ac:dyDescent="0.25">
      <c r="A28" s="40">
        <v>2009</v>
      </c>
      <c r="B28" s="34">
        <v>251</v>
      </c>
      <c r="C28" s="34">
        <v>-2</v>
      </c>
      <c r="D28" s="34">
        <v>19</v>
      </c>
      <c r="E28" s="34">
        <v>123</v>
      </c>
      <c r="F28" s="49">
        <v>195</v>
      </c>
    </row>
    <row r="29" spans="1:6" x14ac:dyDescent="0.25">
      <c r="A29" s="41">
        <v>2010</v>
      </c>
      <c r="B29" s="34">
        <v>295</v>
      </c>
      <c r="C29" s="34">
        <v>23</v>
      </c>
      <c r="D29" s="34">
        <v>17</v>
      </c>
      <c r="E29" s="34">
        <v>136</v>
      </c>
      <c r="F29" s="49">
        <v>330</v>
      </c>
    </row>
    <row r="30" spans="1:6" x14ac:dyDescent="0.25">
      <c r="A30" s="41">
        <v>2011</v>
      </c>
      <c r="B30" s="34">
        <v>223</v>
      </c>
      <c r="C30" s="34">
        <v>-3</v>
      </c>
      <c r="D30" s="34">
        <v>18</v>
      </c>
      <c r="E30" s="34">
        <v>96</v>
      </c>
      <c r="F30" s="49">
        <v>592</v>
      </c>
    </row>
    <row r="31" spans="1:6" x14ac:dyDescent="0.25">
      <c r="A31" s="41">
        <v>2012</v>
      </c>
      <c r="B31" s="34">
        <v>160</v>
      </c>
      <c r="C31" s="34">
        <v>-4</v>
      </c>
      <c r="D31" s="34">
        <v>11</v>
      </c>
      <c r="E31" s="34">
        <v>108</v>
      </c>
      <c r="F31" s="49">
        <v>258</v>
      </c>
    </row>
    <row r="32" spans="1:6" x14ac:dyDescent="0.25">
      <c r="A32" s="41">
        <v>2013</v>
      </c>
      <c r="B32" s="34">
        <v>222</v>
      </c>
      <c r="C32" s="34">
        <v>21</v>
      </c>
      <c r="D32" s="34">
        <v>42</v>
      </c>
      <c r="E32" s="34">
        <v>91</v>
      </c>
      <c r="F32" s="49">
        <v>468</v>
      </c>
    </row>
    <row r="33" spans="1:9" x14ac:dyDescent="0.25">
      <c r="A33" s="41">
        <v>2014</v>
      </c>
      <c r="B33" s="34">
        <v>193</v>
      </c>
      <c r="C33" s="34">
        <v>-6</v>
      </c>
      <c r="D33" s="34">
        <v>26</v>
      </c>
      <c r="E33" s="34">
        <v>126</v>
      </c>
      <c r="F33" s="49">
        <v>468</v>
      </c>
    </row>
    <row r="34" spans="1:9" x14ac:dyDescent="0.25">
      <c r="A34" s="41">
        <v>2015</v>
      </c>
      <c r="B34" s="34">
        <v>145</v>
      </c>
      <c r="C34" s="34">
        <v>-6</v>
      </c>
      <c r="D34" s="34">
        <v>30</v>
      </c>
      <c r="E34" s="34">
        <v>92</v>
      </c>
      <c r="F34" s="49">
        <v>376</v>
      </c>
    </row>
    <row r="35" spans="1:9" x14ac:dyDescent="0.25">
      <c r="A35" s="41">
        <v>2016</v>
      </c>
      <c r="B35" s="34">
        <v>155</v>
      </c>
      <c r="C35" s="34">
        <v>-29</v>
      </c>
      <c r="D35" s="34">
        <v>-4</v>
      </c>
      <c r="E35" s="34">
        <v>74</v>
      </c>
      <c r="F35" s="49">
        <v>431</v>
      </c>
    </row>
    <row r="36" spans="1:9" x14ac:dyDescent="0.25">
      <c r="A36" s="41">
        <v>2017</v>
      </c>
      <c r="B36" s="34">
        <v>28</v>
      </c>
      <c r="C36" s="34">
        <v>-40</v>
      </c>
      <c r="D36" s="34">
        <v>-6</v>
      </c>
      <c r="E36" s="34">
        <v>33</v>
      </c>
      <c r="F36" s="49">
        <v>612</v>
      </c>
    </row>
    <row r="37" spans="1:9" x14ac:dyDescent="0.25">
      <c r="A37" s="41">
        <v>2018</v>
      </c>
      <c r="B37" s="34">
        <v>-14</v>
      </c>
      <c r="C37" s="34">
        <v>-78</v>
      </c>
      <c r="D37" s="34">
        <v>-64</v>
      </c>
      <c r="E37" s="34">
        <v>43</v>
      </c>
      <c r="F37" s="49">
        <v>317</v>
      </c>
    </row>
    <row r="38" spans="1:9" x14ac:dyDescent="0.25">
      <c r="A38" s="41">
        <v>2019</v>
      </c>
      <c r="B38" s="34">
        <v>-71</v>
      </c>
      <c r="C38" s="34">
        <v>-57</v>
      </c>
      <c r="D38" s="34">
        <v>-49</v>
      </c>
      <c r="E38" s="34">
        <v>7</v>
      </c>
      <c r="F38" s="49">
        <v>234</v>
      </c>
    </row>
    <row r="39" spans="1:9" x14ac:dyDescent="0.25">
      <c r="A39" s="41">
        <v>2020</v>
      </c>
      <c r="B39" s="34">
        <v>173</v>
      </c>
      <c r="C39" s="34">
        <v>-13</v>
      </c>
      <c r="D39" s="34">
        <v>10</v>
      </c>
      <c r="E39" s="34">
        <v>43</v>
      </c>
      <c r="F39" s="49">
        <v>321</v>
      </c>
    </row>
    <row r="40" spans="1:9" x14ac:dyDescent="0.25">
      <c r="A40" s="137">
        <v>2021</v>
      </c>
      <c r="B40" s="34">
        <v>151</v>
      </c>
      <c r="C40" s="49">
        <v>2</v>
      </c>
      <c r="D40" s="34">
        <v>50</v>
      </c>
      <c r="E40" s="34">
        <v>42</v>
      </c>
      <c r="F40" s="34">
        <v>195</v>
      </c>
    </row>
    <row r="41" spans="1:9" x14ac:dyDescent="0.25">
      <c r="A41" s="41">
        <v>2022</v>
      </c>
      <c r="B41" s="34">
        <v>166</v>
      </c>
      <c r="C41" s="34">
        <v>-5</v>
      </c>
      <c r="D41" s="34">
        <v>21</v>
      </c>
      <c r="E41" s="34">
        <v>24</v>
      </c>
      <c r="F41" s="49">
        <v>180</v>
      </c>
    </row>
    <row r="42" spans="1:9" s="142" customFormat="1" ht="14.25" thickBot="1" x14ac:dyDescent="0.3">
      <c r="A42" s="48">
        <v>2023</v>
      </c>
      <c r="B42" s="52">
        <v>160</v>
      </c>
      <c r="C42" s="52">
        <v>-7</v>
      </c>
      <c r="D42" s="52">
        <v>35</v>
      </c>
      <c r="E42" s="52">
        <v>46</v>
      </c>
      <c r="F42" s="50">
        <v>396</v>
      </c>
    </row>
    <row r="43" spans="1:9" s="28" customFormat="1" ht="4.5" customHeight="1" thickTop="1" x14ac:dyDescent="0.25"/>
    <row r="44" spans="1:9" x14ac:dyDescent="0.25">
      <c r="A44" s="36" t="s">
        <v>33</v>
      </c>
      <c r="B44" s="36"/>
      <c r="C44" s="36"/>
      <c r="D44" s="36"/>
      <c r="E44" s="35"/>
      <c r="F44" s="35"/>
      <c r="G44" s="33"/>
      <c r="H44" s="33"/>
      <c r="I44" s="33"/>
    </row>
    <row r="45" spans="1:9" x14ac:dyDescent="0.25">
      <c r="A45" s="36" t="s">
        <v>206</v>
      </c>
      <c r="B45" s="36"/>
      <c r="C45" s="36"/>
      <c r="D45" s="36"/>
      <c r="E45" s="35"/>
      <c r="F45" s="35"/>
    </row>
    <row r="47" spans="1:9" x14ac:dyDescent="0.25">
      <c r="B47" s="144" t="s">
        <v>210</v>
      </c>
      <c r="C47" s="144"/>
    </row>
  </sheetData>
  <pageMargins left="0" right="0" top="0.74803149606299213" bottom="0.74803149606299213" header="0.31496062992125984" footer="0.31496062992125984"/>
  <pageSetup paperSize="9" scale="99" orientation="portrait" r:id="rId1"/>
  <rowBreaks count="1" manualBreakCount="1">
    <brk id="4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="90" zoomScaleNormal="90" zoomScaleSheetLayoutView="87" workbookViewId="0">
      <selection activeCell="B95" sqref="B95"/>
    </sheetView>
  </sheetViews>
  <sheetFormatPr baseColWidth="10" defaultRowHeight="15" x14ac:dyDescent="0.25"/>
  <cols>
    <col min="1" max="1" width="47.5703125" style="12" customWidth="1"/>
    <col min="2" max="2" width="11" style="12" bestFit="1" customWidth="1"/>
    <col min="3" max="6" width="12.7109375" style="12" customWidth="1"/>
    <col min="7" max="16" width="12.7109375" customWidth="1"/>
  </cols>
  <sheetData>
    <row r="1" spans="1:17" ht="15" customHeight="1" x14ac:dyDescent="0.25">
      <c r="A1" s="7"/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8"/>
      <c r="O1" s="5"/>
    </row>
    <row r="2" spans="1:17" ht="15" customHeight="1" x14ac:dyDescent="0.25">
      <c r="A2" s="70" t="s">
        <v>218</v>
      </c>
      <c r="B2" s="70"/>
      <c r="C2" s="70"/>
      <c r="D2" s="70"/>
      <c r="E2" s="70"/>
      <c r="F2" s="70"/>
      <c r="G2" s="70"/>
      <c r="H2" s="70"/>
      <c r="I2" s="14"/>
      <c r="J2" s="14"/>
      <c r="K2" s="14"/>
      <c r="L2" s="14"/>
      <c r="M2" s="14"/>
      <c r="N2" s="14"/>
      <c r="O2" s="14"/>
      <c r="P2" s="14"/>
    </row>
    <row r="3" spans="1:17" ht="1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7" s="9" customFormat="1" ht="13.5" thickBot="1" x14ac:dyDescent="0.25">
      <c r="A4" s="47" t="s">
        <v>40</v>
      </c>
      <c r="B4" s="138" t="s">
        <v>215</v>
      </c>
      <c r="C4" s="138" t="s">
        <v>203</v>
      </c>
      <c r="D4" s="138" t="s">
        <v>201</v>
      </c>
      <c r="E4" s="138" t="s">
        <v>193</v>
      </c>
      <c r="F4" s="138" t="s">
        <v>190</v>
      </c>
      <c r="G4" s="138" t="s">
        <v>185</v>
      </c>
      <c r="H4" s="138" t="s">
        <v>163</v>
      </c>
      <c r="I4" s="139" t="s">
        <v>156</v>
      </c>
      <c r="J4" s="138" t="s">
        <v>0</v>
      </c>
      <c r="K4" s="138" t="s">
        <v>34</v>
      </c>
      <c r="L4" s="138" t="s">
        <v>35</v>
      </c>
      <c r="M4" s="138" t="s">
        <v>36</v>
      </c>
      <c r="N4" s="138" t="s">
        <v>37</v>
      </c>
      <c r="O4" s="138" t="s">
        <v>38</v>
      </c>
      <c r="P4" s="138" t="s">
        <v>39</v>
      </c>
    </row>
    <row r="5" spans="1:17" s="9" customFormat="1" ht="12" customHeight="1" thickTop="1" x14ac:dyDescent="0.2">
      <c r="A5" s="43"/>
      <c r="B5" s="94"/>
      <c r="C5" s="94"/>
      <c r="D5" s="94"/>
      <c r="E5" s="94"/>
      <c r="F5" s="94"/>
      <c r="G5" s="94"/>
      <c r="H5" s="61"/>
      <c r="I5" s="61"/>
      <c r="J5" s="61"/>
      <c r="K5" s="61"/>
      <c r="L5" s="61"/>
      <c r="M5" s="61"/>
      <c r="N5" s="61"/>
      <c r="O5" s="61"/>
    </row>
    <row r="6" spans="1:17" s="9" customFormat="1" ht="12.75" x14ac:dyDescent="0.2">
      <c r="A6" s="106" t="s">
        <v>41</v>
      </c>
      <c r="B6" s="68">
        <v>34</v>
      </c>
      <c r="C6" s="68">
        <v>47</v>
      </c>
      <c r="D6" s="68">
        <v>31</v>
      </c>
      <c r="E6" s="68">
        <v>37</v>
      </c>
      <c r="F6" s="68">
        <v>42</v>
      </c>
      <c r="G6" s="68">
        <v>23</v>
      </c>
      <c r="H6" s="68">
        <v>30</v>
      </c>
      <c r="I6" s="68">
        <v>51</v>
      </c>
      <c r="J6" s="68">
        <v>21</v>
      </c>
      <c r="K6" s="68">
        <v>19</v>
      </c>
      <c r="L6" s="68">
        <v>28</v>
      </c>
      <c r="M6" s="68">
        <v>30</v>
      </c>
      <c r="N6" s="68">
        <v>9</v>
      </c>
      <c r="O6" s="68">
        <v>28</v>
      </c>
      <c r="P6" s="68">
        <v>30</v>
      </c>
    </row>
    <row r="7" spans="1:17" s="9" customFormat="1" ht="12.75" x14ac:dyDescent="0.2">
      <c r="A7" s="108" t="s">
        <v>42</v>
      </c>
      <c r="B7" s="89">
        <v>0</v>
      </c>
      <c r="C7" s="89">
        <v>2</v>
      </c>
      <c r="D7" s="89">
        <v>2</v>
      </c>
      <c r="E7" s="89">
        <v>1</v>
      </c>
      <c r="F7" s="89">
        <v>4</v>
      </c>
      <c r="G7" s="89">
        <v>4</v>
      </c>
      <c r="H7" s="89">
        <v>1</v>
      </c>
      <c r="I7" s="89">
        <v>11</v>
      </c>
      <c r="J7" s="89">
        <v>2</v>
      </c>
      <c r="K7" s="89">
        <v>5</v>
      </c>
      <c r="L7" s="89">
        <v>4</v>
      </c>
      <c r="M7" s="89">
        <f>SUM(M8:M11)</f>
        <v>11</v>
      </c>
      <c r="N7" s="89">
        <f>SUM(N8:N11)</f>
        <v>1</v>
      </c>
      <c r="O7" s="89">
        <v>9</v>
      </c>
      <c r="P7" s="89">
        <v>18</v>
      </c>
    </row>
    <row r="8" spans="1:17" s="9" customFormat="1" ht="12.75" x14ac:dyDescent="0.2">
      <c r="A8" s="78" t="s">
        <v>43</v>
      </c>
      <c r="B8" s="95">
        <v>0</v>
      </c>
      <c r="C8" s="95">
        <v>2</v>
      </c>
      <c r="D8" s="95">
        <v>0</v>
      </c>
      <c r="E8" s="95">
        <v>0</v>
      </c>
      <c r="F8" s="95">
        <v>0</v>
      </c>
      <c r="G8" s="95">
        <v>1</v>
      </c>
      <c r="H8" s="95">
        <v>0</v>
      </c>
      <c r="I8" s="62">
        <v>0</v>
      </c>
      <c r="J8" s="62">
        <v>1</v>
      </c>
      <c r="K8" s="62">
        <v>2</v>
      </c>
      <c r="L8" s="62">
        <v>1</v>
      </c>
      <c r="M8" s="62">
        <v>1</v>
      </c>
      <c r="N8" s="62">
        <v>0</v>
      </c>
      <c r="O8" s="62">
        <v>3</v>
      </c>
      <c r="P8" s="62">
        <v>1</v>
      </c>
    </row>
    <row r="9" spans="1:17" s="9" customFormat="1" ht="12.75" x14ac:dyDescent="0.2">
      <c r="A9" s="107" t="s">
        <v>44</v>
      </c>
      <c r="B9" s="96">
        <v>0</v>
      </c>
      <c r="C9" s="96">
        <v>0</v>
      </c>
      <c r="D9" s="96">
        <v>0</v>
      </c>
      <c r="E9" s="96">
        <v>1</v>
      </c>
      <c r="F9" s="96">
        <v>0</v>
      </c>
      <c r="G9" s="96">
        <v>0</v>
      </c>
      <c r="H9" s="96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spans="1:17" s="9" customFormat="1" ht="12.75" x14ac:dyDescent="0.2">
      <c r="A10" s="107" t="s">
        <v>45</v>
      </c>
      <c r="B10" s="96">
        <v>0</v>
      </c>
      <c r="C10" s="96">
        <v>0</v>
      </c>
      <c r="D10" s="96">
        <v>2</v>
      </c>
      <c r="E10" s="96">
        <v>0</v>
      </c>
      <c r="F10" s="96">
        <v>4</v>
      </c>
      <c r="G10" s="96">
        <v>3</v>
      </c>
      <c r="H10" s="96">
        <v>1</v>
      </c>
      <c r="I10" s="51">
        <v>11</v>
      </c>
      <c r="J10" s="51">
        <v>1</v>
      </c>
      <c r="K10" s="51">
        <v>3</v>
      </c>
      <c r="L10" s="51">
        <v>3</v>
      </c>
      <c r="M10" s="51">
        <v>10</v>
      </c>
      <c r="N10" s="51">
        <v>1</v>
      </c>
      <c r="O10" s="51">
        <v>6</v>
      </c>
      <c r="P10" s="51">
        <v>17</v>
      </c>
    </row>
    <row r="11" spans="1:17" s="9" customFormat="1" ht="12.75" x14ac:dyDescent="0.2">
      <c r="A11" s="109" t="s">
        <v>46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</row>
    <row r="12" spans="1:17" s="9" customFormat="1" ht="12.75" x14ac:dyDescent="0.2">
      <c r="A12" s="44" t="s">
        <v>47</v>
      </c>
      <c r="B12" s="98">
        <v>5</v>
      </c>
      <c r="C12" s="98">
        <v>9</v>
      </c>
      <c r="D12" s="98">
        <v>7</v>
      </c>
      <c r="E12" s="98">
        <v>10</v>
      </c>
      <c r="F12" s="98">
        <v>15</v>
      </c>
      <c r="G12" s="98">
        <v>6</v>
      </c>
      <c r="H12" s="98">
        <v>16</v>
      </c>
      <c r="I12" s="90">
        <v>16</v>
      </c>
      <c r="J12" s="90">
        <v>9</v>
      </c>
      <c r="K12" s="90">
        <v>2</v>
      </c>
      <c r="L12" s="90">
        <v>7</v>
      </c>
      <c r="M12" s="90">
        <f>SUM(M13:M24)</f>
        <v>3</v>
      </c>
      <c r="N12" s="90">
        <f>SUM(N13:N24)</f>
        <v>2</v>
      </c>
      <c r="O12" s="90">
        <f>SUM(O13:O24)</f>
        <v>10</v>
      </c>
      <c r="P12" s="90">
        <f>SUM(P13:P24)</f>
        <v>3</v>
      </c>
      <c r="Q12" s="66"/>
    </row>
    <row r="13" spans="1:17" s="9" customFormat="1" ht="12.75" x14ac:dyDescent="0.2">
      <c r="A13" s="78" t="s">
        <v>48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</row>
    <row r="14" spans="1:17" s="9" customFormat="1" ht="12.75" x14ac:dyDescent="0.2">
      <c r="A14" s="107" t="s">
        <v>49</v>
      </c>
      <c r="B14" s="96">
        <v>0</v>
      </c>
      <c r="C14" s="96">
        <v>0</v>
      </c>
      <c r="D14" s="96">
        <v>1</v>
      </c>
      <c r="E14" s="96">
        <v>1</v>
      </c>
      <c r="F14" s="96">
        <v>1</v>
      </c>
      <c r="G14" s="96">
        <v>0</v>
      </c>
      <c r="H14" s="96">
        <v>3</v>
      </c>
      <c r="I14" s="51">
        <v>1</v>
      </c>
      <c r="J14" s="51">
        <v>3</v>
      </c>
      <c r="K14" s="51">
        <v>0</v>
      </c>
      <c r="L14" s="51">
        <v>0</v>
      </c>
      <c r="M14" s="51">
        <v>0</v>
      </c>
      <c r="N14" s="51">
        <v>1</v>
      </c>
      <c r="O14" s="51">
        <v>1</v>
      </c>
      <c r="P14" s="51">
        <v>2</v>
      </c>
    </row>
    <row r="15" spans="1:17" s="9" customFormat="1" ht="12.75" x14ac:dyDescent="0.2">
      <c r="A15" s="107" t="s">
        <v>50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</row>
    <row r="16" spans="1:17" s="9" customFormat="1" ht="12.75" x14ac:dyDescent="0.2">
      <c r="A16" s="107" t="s">
        <v>51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</row>
    <row r="17" spans="1:16" s="9" customFormat="1" ht="12.75" x14ac:dyDescent="0.2">
      <c r="A17" s="107" t="s">
        <v>52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</row>
    <row r="18" spans="1:16" s="9" customFormat="1" ht="12.75" x14ac:dyDescent="0.2">
      <c r="A18" s="107" t="s">
        <v>53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  <row r="19" spans="1:16" s="9" customFormat="1" ht="12.75" x14ac:dyDescent="0.2">
      <c r="A19" s="107" t="s">
        <v>54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1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</row>
    <row r="20" spans="1:16" s="9" customFormat="1" ht="12.75" x14ac:dyDescent="0.2">
      <c r="A20" s="107" t="s">
        <v>55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1</v>
      </c>
      <c r="I20" s="51">
        <v>1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</row>
    <row r="21" spans="1:16" s="9" customFormat="1" ht="12.75" x14ac:dyDescent="0.2">
      <c r="A21" s="107" t="s">
        <v>56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</row>
    <row r="22" spans="1:16" s="9" customFormat="1" ht="12.75" x14ac:dyDescent="0.2">
      <c r="A22" s="107" t="s">
        <v>57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</row>
    <row r="23" spans="1:16" s="9" customFormat="1" ht="12.75" x14ac:dyDescent="0.2">
      <c r="A23" s="107" t="s">
        <v>58</v>
      </c>
      <c r="B23" s="96">
        <v>5</v>
      </c>
      <c r="C23" s="96">
        <v>9</v>
      </c>
      <c r="D23" s="96">
        <v>6</v>
      </c>
      <c r="E23" s="96">
        <v>8</v>
      </c>
      <c r="F23" s="96">
        <v>13</v>
      </c>
      <c r="G23" s="96">
        <v>6</v>
      </c>
      <c r="H23" s="96">
        <v>11</v>
      </c>
      <c r="I23" s="51">
        <v>14</v>
      </c>
      <c r="J23" s="51">
        <v>4</v>
      </c>
      <c r="K23" s="51">
        <v>2</v>
      </c>
      <c r="L23" s="51">
        <v>7</v>
      </c>
      <c r="M23" s="51">
        <v>3</v>
      </c>
      <c r="N23" s="51">
        <v>1</v>
      </c>
      <c r="O23" s="51">
        <v>9</v>
      </c>
      <c r="P23" s="51">
        <v>1</v>
      </c>
    </row>
    <row r="24" spans="1:16" s="9" customFormat="1" ht="12.75" x14ac:dyDescent="0.2">
      <c r="A24" s="107" t="s">
        <v>59</v>
      </c>
      <c r="B24" s="96">
        <v>0</v>
      </c>
      <c r="C24" s="96">
        <v>0</v>
      </c>
      <c r="D24" s="96">
        <v>0</v>
      </c>
      <c r="E24" s="96">
        <v>1</v>
      </c>
      <c r="F24" s="96">
        <v>1</v>
      </c>
      <c r="G24" s="96">
        <v>0</v>
      </c>
      <c r="H24" s="96">
        <v>0</v>
      </c>
      <c r="I24" s="51">
        <v>0</v>
      </c>
      <c r="J24" s="51">
        <v>2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</row>
    <row r="25" spans="1:16" s="9" customFormat="1" ht="12.75" x14ac:dyDescent="0.2">
      <c r="A25" s="44" t="s">
        <v>60</v>
      </c>
      <c r="B25" s="98">
        <v>19</v>
      </c>
      <c r="C25" s="98">
        <v>26</v>
      </c>
      <c r="D25" s="98">
        <v>18</v>
      </c>
      <c r="E25" s="98">
        <v>17</v>
      </c>
      <c r="F25" s="98">
        <v>16</v>
      </c>
      <c r="G25" s="98">
        <v>11</v>
      </c>
      <c r="H25" s="98">
        <v>8</v>
      </c>
      <c r="I25" s="90">
        <v>18</v>
      </c>
      <c r="J25" s="90">
        <v>7</v>
      </c>
      <c r="K25" s="90">
        <v>7</v>
      </c>
      <c r="L25" s="90">
        <v>6</v>
      </c>
      <c r="M25" s="90">
        <v>3</v>
      </c>
      <c r="N25" s="90">
        <v>2</v>
      </c>
      <c r="O25" s="90">
        <v>5</v>
      </c>
      <c r="P25" s="90">
        <v>2</v>
      </c>
    </row>
    <row r="26" spans="1:16" s="9" customFormat="1" ht="12.75" x14ac:dyDescent="0.2">
      <c r="A26" s="109" t="s">
        <v>61</v>
      </c>
      <c r="B26" s="97">
        <v>1</v>
      </c>
      <c r="C26" s="97">
        <v>0</v>
      </c>
      <c r="D26" s="97">
        <v>1</v>
      </c>
      <c r="E26" s="97">
        <v>2</v>
      </c>
      <c r="F26" s="97">
        <v>0</v>
      </c>
      <c r="G26" s="97">
        <v>1</v>
      </c>
      <c r="H26" s="97">
        <v>0</v>
      </c>
      <c r="I26" s="89">
        <v>1</v>
      </c>
      <c r="J26" s="89">
        <v>2</v>
      </c>
      <c r="K26" s="89">
        <v>1</v>
      </c>
      <c r="L26" s="89">
        <v>3</v>
      </c>
      <c r="M26" s="89">
        <v>12</v>
      </c>
      <c r="N26" s="89">
        <v>4</v>
      </c>
      <c r="O26" s="89">
        <v>4</v>
      </c>
      <c r="P26" s="89">
        <v>4</v>
      </c>
    </row>
    <row r="27" spans="1:16" s="9" customFormat="1" ht="12.75" x14ac:dyDescent="0.2">
      <c r="A27" s="109" t="s">
        <v>62</v>
      </c>
      <c r="B27" s="97">
        <v>9</v>
      </c>
      <c r="C27" s="97">
        <v>10</v>
      </c>
      <c r="D27" s="97">
        <v>3</v>
      </c>
      <c r="E27" s="97">
        <v>7</v>
      </c>
      <c r="F27" s="97">
        <v>7</v>
      </c>
      <c r="G27" s="97">
        <v>1</v>
      </c>
      <c r="H27" s="97">
        <v>5</v>
      </c>
      <c r="I27" s="89">
        <v>5</v>
      </c>
      <c r="J27" s="89">
        <v>1</v>
      </c>
      <c r="K27" s="89">
        <v>4</v>
      </c>
      <c r="L27" s="89">
        <v>8</v>
      </c>
      <c r="M27" s="89">
        <v>1</v>
      </c>
      <c r="N27" s="89">
        <v>0</v>
      </c>
      <c r="O27" s="89">
        <v>0</v>
      </c>
      <c r="P27" s="89">
        <v>3</v>
      </c>
    </row>
    <row r="28" spans="1:16" s="9" customFormat="1" ht="9.6" customHeight="1" x14ac:dyDescent="0.2">
      <c r="A28" s="140"/>
      <c r="B28" s="99"/>
      <c r="C28" s="99"/>
      <c r="D28" s="99"/>
      <c r="E28" s="99"/>
      <c r="F28" s="99"/>
      <c r="G28" s="99"/>
      <c r="H28" s="67"/>
      <c r="I28" s="67"/>
      <c r="J28" s="67"/>
      <c r="K28" s="67"/>
      <c r="L28" s="67"/>
      <c r="M28" s="67"/>
      <c r="N28" s="67"/>
      <c r="O28" s="67"/>
      <c r="P28" s="66"/>
    </row>
    <row r="29" spans="1:16" s="9" customFormat="1" ht="16.149999999999999" customHeight="1" x14ac:dyDescent="0.2">
      <c r="A29" s="106" t="s">
        <v>197</v>
      </c>
      <c r="B29" s="68">
        <v>216</v>
      </c>
      <c r="C29" s="68">
        <v>366</v>
      </c>
      <c r="D29" s="68">
        <v>148</v>
      </c>
      <c r="E29" s="68">
        <v>176</v>
      </c>
      <c r="F29" s="68">
        <v>262</v>
      </c>
      <c r="G29" s="68">
        <v>224</v>
      </c>
      <c r="H29" s="68">
        <v>244</v>
      </c>
      <c r="I29" s="68">
        <v>451</v>
      </c>
      <c r="J29" s="68">
        <v>171</v>
      </c>
      <c r="K29" s="68">
        <v>225</v>
      </c>
      <c r="L29" s="68">
        <v>307</v>
      </c>
      <c r="M29" s="68">
        <f>SUM(M30,M40,M49,M54,M59,M68,M73,M76,M83)</f>
        <v>316</v>
      </c>
      <c r="N29" s="68">
        <f>SUM(N30,N40,N49,N54,N59,N68,N73,N76,N83)</f>
        <v>117</v>
      </c>
      <c r="O29" s="68">
        <v>417</v>
      </c>
      <c r="P29" s="68">
        <v>602</v>
      </c>
    </row>
    <row r="30" spans="1:16" s="9" customFormat="1" ht="12.75" x14ac:dyDescent="0.2">
      <c r="A30" s="109" t="s">
        <v>63</v>
      </c>
      <c r="B30" s="97">
        <v>31</v>
      </c>
      <c r="C30" s="97">
        <v>55</v>
      </c>
      <c r="D30" s="97">
        <v>23</v>
      </c>
      <c r="E30" s="97">
        <v>17</v>
      </c>
      <c r="F30" s="97">
        <v>34</v>
      </c>
      <c r="G30" s="97">
        <v>30</v>
      </c>
      <c r="H30" s="97">
        <v>33</v>
      </c>
      <c r="I30" s="89">
        <v>48</v>
      </c>
      <c r="J30" s="89">
        <v>17</v>
      </c>
      <c r="K30" s="89">
        <v>26</v>
      </c>
      <c r="L30" s="89">
        <v>29</v>
      </c>
      <c r="M30" s="89">
        <f>SUM(M31:M39)</f>
        <v>29</v>
      </c>
      <c r="N30" s="89">
        <f>SUM(N31:N39)</f>
        <v>6</v>
      </c>
      <c r="O30" s="89">
        <f>SUM(O31:O39)</f>
        <v>53</v>
      </c>
      <c r="P30" s="89">
        <f>SUM(P31:P39)</f>
        <v>81</v>
      </c>
    </row>
    <row r="31" spans="1:16" s="9" customFormat="1" ht="12.75" x14ac:dyDescent="0.2">
      <c r="A31" s="78" t="s">
        <v>64</v>
      </c>
      <c r="B31" s="62">
        <v>7</v>
      </c>
      <c r="C31" s="62">
        <v>10</v>
      </c>
      <c r="D31" s="62">
        <v>7</v>
      </c>
      <c r="E31" s="62">
        <v>6</v>
      </c>
      <c r="F31" s="62">
        <v>14</v>
      </c>
      <c r="G31" s="62">
        <v>13</v>
      </c>
      <c r="H31" s="62">
        <v>16</v>
      </c>
      <c r="I31" s="62">
        <v>20</v>
      </c>
      <c r="J31" s="62">
        <v>5</v>
      </c>
      <c r="K31" s="62">
        <v>8</v>
      </c>
      <c r="L31" s="62">
        <v>12</v>
      </c>
      <c r="M31" s="62">
        <v>14</v>
      </c>
      <c r="N31" s="62">
        <v>1</v>
      </c>
      <c r="O31" s="62">
        <v>23</v>
      </c>
      <c r="P31" s="62">
        <v>38</v>
      </c>
    </row>
    <row r="32" spans="1:16" s="9" customFormat="1" ht="12.75" x14ac:dyDescent="0.2">
      <c r="A32" s="107" t="s">
        <v>65</v>
      </c>
      <c r="B32" s="51">
        <v>0</v>
      </c>
      <c r="C32" s="51">
        <v>4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1</v>
      </c>
      <c r="L32" s="51">
        <v>0</v>
      </c>
      <c r="M32" s="51">
        <v>0</v>
      </c>
      <c r="N32" s="51">
        <v>0</v>
      </c>
      <c r="O32" s="51"/>
      <c r="P32" s="51">
        <v>0</v>
      </c>
    </row>
    <row r="33" spans="1:16" s="9" customFormat="1" ht="12.75" x14ac:dyDescent="0.2">
      <c r="A33" s="107" t="s">
        <v>66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1</v>
      </c>
      <c r="O33" s="51"/>
      <c r="P33" s="51">
        <v>0</v>
      </c>
    </row>
    <row r="34" spans="1:16" s="9" customFormat="1" ht="12.75" x14ac:dyDescent="0.2">
      <c r="A34" s="107" t="s">
        <v>67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1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1</v>
      </c>
      <c r="N34" s="51">
        <v>0</v>
      </c>
      <c r="O34" s="51">
        <v>1</v>
      </c>
      <c r="P34" s="51">
        <v>2</v>
      </c>
    </row>
    <row r="35" spans="1:16" s="9" customFormat="1" ht="12.75" x14ac:dyDescent="0.2">
      <c r="A35" s="107" t="s">
        <v>68</v>
      </c>
      <c r="B35" s="51">
        <v>2</v>
      </c>
      <c r="C35" s="51">
        <v>7</v>
      </c>
      <c r="D35" s="51">
        <v>2</v>
      </c>
      <c r="E35" s="51">
        <v>1</v>
      </c>
      <c r="F35" s="51">
        <v>3</v>
      </c>
      <c r="G35" s="51">
        <v>1</v>
      </c>
      <c r="H35" s="51">
        <v>3</v>
      </c>
      <c r="I35" s="51">
        <v>2</v>
      </c>
      <c r="J35" s="51">
        <v>1</v>
      </c>
      <c r="K35" s="51">
        <v>2</v>
      </c>
      <c r="L35" s="51">
        <v>2</v>
      </c>
      <c r="M35" s="51">
        <v>2</v>
      </c>
      <c r="N35" s="51">
        <v>0</v>
      </c>
      <c r="O35" s="51">
        <v>4</v>
      </c>
      <c r="P35" s="51">
        <v>7</v>
      </c>
    </row>
    <row r="36" spans="1:16" s="9" customFormat="1" ht="12.75" x14ac:dyDescent="0.2">
      <c r="A36" s="107" t="s">
        <v>69</v>
      </c>
      <c r="B36" s="51">
        <v>10</v>
      </c>
      <c r="C36" s="51">
        <v>16</v>
      </c>
      <c r="D36" s="51">
        <v>4</v>
      </c>
      <c r="E36" s="51">
        <v>6</v>
      </c>
      <c r="F36" s="51">
        <v>12</v>
      </c>
      <c r="G36" s="51">
        <v>9</v>
      </c>
      <c r="H36" s="51">
        <v>10</v>
      </c>
      <c r="I36" s="51">
        <v>16</v>
      </c>
      <c r="J36" s="51">
        <v>6</v>
      </c>
      <c r="K36" s="51">
        <v>12</v>
      </c>
      <c r="L36" s="51">
        <v>10</v>
      </c>
      <c r="M36" s="51">
        <v>11</v>
      </c>
      <c r="N36" s="51">
        <v>2</v>
      </c>
      <c r="O36" s="51">
        <v>18</v>
      </c>
      <c r="P36" s="51">
        <v>25</v>
      </c>
    </row>
    <row r="37" spans="1:16" s="9" customFormat="1" ht="12.75" x14ac:dyDescent="0.2">
      <c r="A37" s="107" t="s">
        <v>70</v>
      </c>
      <c r="B37" s="51">
        <v>3</v>
      </c>
      <c r="C37" s="51">
        <v>5</v>
      </c>
      <c r="D37" s="51">
        <v>2</v>
      </c>
      <c r="E37" s="51">
        <v>3</v>
      </c>
      <c r="F37" s="51">
        <v>1</v>
      </c>
      <c r="G37" s="51">
        <v>2</v>
      </c>
      <c r="H37" s="51">
        <v>1</v>
      </c>
      <c r="I37" s="51">
        <v>3</v>
      </c>
      <c r="J37" s="51">
        <v>2</v>
      </c>
      <c r="K37" s="51">
        <v>3</v>
      </c>
      <c r="L37" s="51">
        <v>2</v>
      </c>
      <c r="M37" s="51">
        <v>1</v>
      </c>
      <c r="N37" s="51">
        <v>1</v>
      </c>
      <c r="O37" s="51">
        <v>4</v>
      </c>
      <c r="P37" s="51">
        <v>2</v>
      </c>
    </row>
    <row r="38" spans="1:16" s="9" customFormat="1" ht="12.75" x14ac:dyDescent="0.2">
      <c r="A38" s="107" t="s">
        <v>71</v>
      </c>
      <c r="B38" s="51">
        <v>0</v>
      </c>
      <c r="C38" s="51">
        <v>5</v>
      </c>
      <c r="D38" s="51">
        <v>1</v>
      </c>
      <c r="E38" s="51">
        <v>0</v>
      </c>
      <c r="F38" s="51">
        <v>2</v>
      </c>
      <c r="G38" s="51">
        <v>2</v>
      </c>
      <c r="H38" s="51">
        <v>1</v>
      </c>
      <c r="I38" s="51">
        <v>2</v>
      </c>
      <c r="J38" s="51">
        <v>1</v>
      </c>
      <c r="K38" s="51">
        <v>0</v>
      </c>
      <c r="L38" s="51">
        <v>0</v>
      </c>
      <c r="M38" s="51">
        <v>0</v>
      </c>
      <c r="N38" s="51">
        <v>0</v>
      </c>
      <c r="O38" s="51">
        <v>2</v>
      </c>
      <c r="P38" s="51">
        <v>1</v>
      </c>
    </row>
    <row r="39" spans="1:16" s="9" customFormat="1" ht="12.75" x14ac:dyDescent="0.2">
      <c r="A39" s="107" t="s">
        <v>72</v>
      </c>
      <c r="B39" s="51">
        <v>9</v>
      </c>
      <c r="C39" s="51">
        <v>8</v>
      </c>
      <c r="D39" s="51">
        <v>7</v>
      </c>
      <c r="E39" s="51">
        <v>1</v>
      </c>
      <c r="F39" s="51">
        <v>2</v>
      </c>
      <c r="G39" s="51">
        <v>2</v>
      </c>
      <c r="H39" s="51">
        <v>2</v>
      </c>
      <c r="I39" s="51">
        <v>5</v>
      </c>
      <c r="J39" s="51">
        <v>2</v>
      </c>
      <c r="K39" s="51">
        <v>0</v>
      </c>
      <c r="L39" s="51">
        <v>3</v>
      </c>
      <c r="M39" s="51">
        <v>0</v>
      </c>
      <c r="N39" s="51">
        <v>1</v>
      </c>
      <c r="O39" s="51">
        <v>1</v>
      </c>
      <c r="P39" s="51">
        <v>6</v>
      </c>
    </row>
    <row r="40" spans="1:16" s="9" customFormat="1" ht="12.75" x14ac:dyDescent="0.2">
      <c r="A40" s="44" t="s">
        <v>73</v>
      </c>
      <c r="B40" s="98">
        <v>10</v>
      </c>
      <c r="C40" s="98">
        <v>19</v>
      </c>
      <c r="D40" s="98">
        <v>4</v>
      </c>
      <c r="E40" s="98">
        <v>7</v>
      </c>
      <c r="F40" s="98">
        <v>9</v>
      </c>
      <c r="G40" s="98">
        <v>11</v>
      </c>
      <c r="H40" s="98">
        <v>7</v>
      </c>
      <c r="I40" s="90">
        <v>11</v>
      </c>
      <c r="J40" s="90">
        <v>6</v>
      </c>
      <c r="K40" s="90">
        <v>4</v>
      </c>
      <c r="L40" s="90">
        <v>4</v>
      </c>
      <c r="M40" s="90">
        <f>SUM(M41:M48)</f>
        <v>2</v>
      </c>
      <c r="N40" s="90">
        <f>SUM(N41:N48)</f>
        <v>0</v>
      </c>
      <c r="O40" s="90">
        <f>SUM(O41:O48)</f>
        <v>16</v>
      </c>
      <c r="P40" s="90">
        <f>SUM(P41:P48)</f>
        <v>6</v>
      </c>
    </row>
    <row r="41" spans="1:16" s="9" customFormat="1" ht="12.75" x14ac:dyDescent="0.2">
      <c r="A41" s="78" t="s">
        <v>74</v>
      </c>
      <c r="B41" s="95">
        <v>6</v>
      </c>
      <c r="C41" s="95">
        <v>8</v>
      </c>
      <c r="D41" s="95">
        <v>2</v>
      </c>
      <c r="E41" s="95">
        <v>4</v>
      </c>
      <c r="F41" s="95">
        <v>4</v>
      </c>
      <c r="G41" s="95">
        <v>1</v>
      </c>
      <c r="H41" s="95">
        <v>3</v>
      </c>
      <c r="I41" s="62">
        <v>2</v>
      </c>
      <c r="J41" s="62">
        <v>6</v>
      </c>
      <c r="K41" s="62">
        <v>1</v>
      </c>
      <c r="L41" s="62">
        <v>0</v>
      </c>
      <c r="M41" s="62">
        <v>0</v>
      </c>
      <c r="N41" s="62">
        <v>0</v>
      </c>
      <c r="O41" s="62">
        <v>3</v>
      </c>
      <c r="P41" s="62">
        <v>2</v>
      </c>
    </row>
    <row r="42" spans="1:16" s="9" customFormat="1" ht="12.75" x14ac:dyDescent="0.2">
      <c r="A42" s="107" t="s">
        <v>75</v>
      </c>
      <c r="B42" s="96">
        <v>1</v>
      </c>
      <c r="C42" s="96">
        <v>3</v>
      </c>
      <c r="D42" s="96">
        <v>0</v>
      </c>
      <c r="E42" s="96">
        <v>1</v>
      </c>
      <c r="F42" s="96">
        <v>1</v>
      </c>
      <c r="G42" s="96">
        <v>4</v>
      </c>
      <c r="H42" s="96">
        <v>2</v>
      </c>
      <c r="I42" s="51">
        <v>7</v>
      </c>
      <c r="J42" s="51">
        <v>0</v>
      </c>
      <c r="K42" s="51">
        <v>1</v>
      </c>
      <c r="L42" s="51">
        <v>2</v>
      </c>
      <c r="M42" s="51">
        <v>1</v>
      </c>
      <c r="N42" s="51">
        <v>0</v>
      </c>
      <c r="O42" s="51">
        <v>3</v>
      </c>
      <c r="P42" s="51">
        <v>1</v>
      </c>
    </row>
    <row r="43" spans="1:16" s="9" customFormat="1" ht="12.75" x14ac:dyDescent="0.2">
      <c r="A43" s="107" t="s">
        <v>76</v>
      </c>
      <c r="B43" s="96">
        <v>0</v>
      </c>
      <c r="C43" s="96">
        <v>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2</v>
      </c>
      <c r="P43" s="51">
        <v>0</v>
      </c>
    </row>
    <row r="44" spans="1:16" s="9" customFormat="1" ht="12.75" x14ac:dyDescent="0.2">
      <c r="A44" s="107" t="s">
        <v>77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</row>
    <row r="45" spans="1:16" s="9" customFormat="1" ht="12.75" x14ac:dyDescent="0.2">
      <c r="A45" s="107" t="s">
        <v>78</v>
      </c>
      <c r="B45" s="96">
        <v>0</v>
      </c>
      <c r="C45" s="96">
        <v>0</v>
      </c>
      <c r="D45" s="96">
        <v>0</v>
      </c>
      <c r="E45" s="96">
        <v>0</v>
      </c>
      <c r="F45" s="96">
        <v>1</v>
      </c>
      <c r="G45" s="96">
        <v>0</v>
      </c>
      <c r="H45" s="96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</row>
    <row r="46" spans="1:16" s="9" customFormat="1" ht="12.75" x14ac:dyDescent="0.2">
      <c r="A46" s="107" t="s">
        <v>79</v>
      </c>
      <c r="B46" s="96">
        <v>0</v>
      </c>
      <c r="C46" s="96">
        <v>0</v>
      </c>
      <c r="D46" s="96">
        <v>0</v>
      </c>
      <c r="E46" s="96">
        <v>0</v>
      </c>
      <c r="F46" s="96">
        <v>0</v>
      </c>
      <c r="G46" s="96">
        <v>1</v>
      </c>
      <c r="H46" s="96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</row>
    <row r="47" spans="1:16" s="9" customFormat="1" ht="12.75" x14ac:dyDescent="0.2">
      <c r="A47" s="107" t="s">
        <v>80</v>
      </c>
      <c r="B47" s="96">
        <v>3</v>
      </c>
      <c r="C47" s="96">
        <v>3</v>
      </c>
      <c r="D47" s="96">
        <v>1</v>
      </c>
      <c r="E47" s="96">
        <v>2</v>
      </c>
      <c r="F47" s="96">
        <v>1</v>
      </c>
      <c r="G47" s="96">
        <v>2</v>
      </c>
      <c r="H47" s="96">
        <v>0</v>
      </c>
      <c r="I47" s="51">
        <v>1</v>
      </c>
      <c r="J47" s="51">
        <v>0</v>
      </c>
      <c r="K47" s="51">
        <v>1</v>
      </c>
      <c r="L47" s="51">
        <v>1</v>
      </c>
      <c r="M47" s="51">
        <v>0</v>
      </c>
      <c r="N47" s="51">
        <v>0</v>
      </c>
      <c r="O47" s="51">
        <v>3</v>
      </c>
      <c r="P47" s="51">
        <v>0</v>
      </c>
    </row>
    <row r="48" spans="1:16" s="9" customFormat="1" ht="12.75" x14ac:dyDescent="0.2">
      <c r="A48" s="109" t="s">
        <v>81</v>
      </c>
      <c r="B48" s="97">
        <v>0</v>
      </c>
      <c r="C48" s="97">
        <v>4</v>
      </c>
      <c r="D48" s="97">
        <v>1</v>
      </c>
      <c r="E48" s="97">
        <v>0</v>
      </c>
      <c r="F48" s="97">
        <v>2</v>
      </c>
      <c r="G48" s="97">
        <v>3</v>
      </c>
      <c r="H48" s="97">
        <v>2</v>
      </c>
      <c r="I48" s="60">
        <v>1</v>
      </c>
      <c r="J48" s="60">
        <v>0</v>
      </c>
      <c r="K48" s="60">
        <v>1</v>
      </c>
      <c r="L48" s="60">
        <v>1</v>
      </c>
      <c r="M48" s="60">
        <v>1</v>
      </c>
      <c r="N48" s="60">
        <v>0</v>
      </c>
      <c r="O48" s="60">
        <v>5</v>
      </c>
      <c r="P48" s="60">
        <v>3</v>
      </c>
    </row>
    <row r="49" spans="1:16" s="9" customFormat="1" ht="12.75" x14ac:dyDescent="0.2">
      <c r="A49" s="44" t="s">
        <v>82</v>
      </c>
      <c r="B49" s="90">
        <v>36</v>
      </c>
      <c r="C49" s="90">
        <v>37</v>
      </c>
      <c r="D49" s="90">
        <v>21</v>
      </c>
      <c r="E49" s="90">
        <v>17</v>
      </c>
      <c r="F49" s="90">
        <v>24</v>
      </c>
      <c r="G49" s="90">
        <v>32</v>
      </c>
      <c r="H49" s="90">
        <v>25</v>
      </c>
      <c r="I49" s="90">
        <v>58</v>
      </c>
      <c r="J49" s="90">
        <v>28</v>
      </c>
      <c r="K49" s="90">
        <v>12</v>
      </c>
      <c r="L49" s="90">
        <v>12</v>
      </c>
      <c r="M49" s="90">
        <f>SUM(M50:M53)</f>
        <v>16</v>
      </c>
      <c r="N49" s="90">
        <f>SUM(N50:N53)</f>
        <v>5</v>
      </c>
      <c r="O49" s="90">
        <f>SUM(O50:O53)</f>
        <v>16</v>
      </c>
      <c r="P49" s="90">
        <f>SUM(P50:P53)</f>
        <v>17</v>
      </c>
    </row>
    <row r="50" spans="1:16" s="9" customFormat="1" ht="12.75" x14ac:dyDescent="0.2">
      <c r="A50" s="78" t="s">
        <v>83</v>
      </c>
      <c r="B50" s="62">
        <v>28</v>
      </c>
      <c r="C50" s="62">
        <v>27</v>
      </c>
      <c r="D50" s="62">
        <v>16</v>
      </c>
      <c r="E50" s="62">
        <v>7</v>
      </c>
      <c r="F50" s="62">
        <v>21</v>
      </c>
      <c r="G50" s="62">
        <v>26</v>
      </c>
      <c r="H50" s="62">
        <v>21</v>
      </c>
      <c r="I50" s="62">
        <v>55</v>
      </c>
      <c r="J50" s="62">
        <v>21</v>
      </c>
      <c r="K50" s="62">
        <v>12</v>
      </c>
      <c r="L50" s="62">
        <v>10</v>
      </c>
      <c r="M50" s="62">
        <v>11</v>
      </c>
      <c r="N50" s="62">
        <v>3</v>
      </c>
      <c r="O50" s="62">
        <v>10</v>
      </c>
      <c r="P50" s="62">
        <v>10</v>
      </c>
    </row>
    <row r="51" spans="1:16" s="9" customFormat="1" ht="12.75" x14ac:dyDescent="0.2">
      <c r="A51" s="107" t="s">
        <v>84</v>
      </c>
      <c r="B51" s="51">
        <v>8</v>
      </c>
      <c r="C51" s="51">
        <v>10</v>
      </c>
      <c r="D51" s="51">
        <v>5</v>
      </c>
      <c r="E51" s="51">
        <v>8</v>
      </c>
      <c r="F51" s="51">
        <v>2</v>
      </c>
      <c r="G51" s="51">
        <v>6</v>
      </c>
      <c r="H51" s="51">
        <v>3</v>
      </c>
      <c r="I51" s="51">
        <v>3</v>
      </c>
      <c r="J51" s="51">
        <v>7</v>
      </c>
      <c r="K51" s="51">
        <v>0</v>
      </c>
      <c r="L51" s="51">
        <v>2</v>
      </c>
      <c r="M51" s="51">
        <v>3</v>
      </c>
      <c r="N51" s="51">
        <v>1</v>
      </c>
      <c r="O51" s="51">
        <v>4</v>
      </c>
      <c r="P51" s="51">
        <v>4</v>
      </c>
    </row>
    <row r="52" spans="1:16" s="9" customFormat="1" ht="12.75" x14ac:dyDescent="0.2">
      <c r="A52" s="107" t="s">
        <v>85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1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2</v>
      </c>
      <c r="P52" s="51">
        <v>0</v>
      </c>
    </row>
    <row r="53" spans="1:16" s="9" customFormat="1" ht="12.75" x14ac:dyDescent="0.2">
      <c r="A53" s="109" t="s">
        <v>86</v>
      </c>
      <c r="B53" s="60">
        <v>0</v>
      </c>
      <c r="C53" s="60">
        <v>0</v>
      </c>
      <c r="D53" s="60">
        <v>0</v>
      </c>
      <c r="E53" s="60">
        <v>2</v>
      </c>
      <c r="F53" s="60">
        <v>1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2</v>
      </c>
      <c r="N53" s="60">
        <v>1</v>
      </c>
      <c r="O53" s="60"/>
      <c r="P53" s="60">
        <v>3</v>
      </c>
    </row>
    <row r="54" spans="1:16" s="9" customFormat="1" ht="12.75" x14ac:dyDescent="0.2">
      <c r="A54" s="44" t="s">
        <v>87</v>
      </c>
      <c r="B54" s="90">
        <v>25</v>
      </c>
      <c r="C54" s="90">
        <v>40</v>
      </c>
      <c r="D54" s="90">
        <v>12</v>
      </c>
      <c r="E54" s="90">
        <v>17</v>
      </c>
      <c r="F54" s="90">
        <v>21</v>
      </c>
      <c r="G54" s="90">
        <v>13</v>
      </c>
      <c r="H54" s="90">
        <v>42</v>
      </c>
      <c r="I54" s="90">
        <v>69</v>
      </c>
      <c r="J54" s="90">
        <v>41</v>
      </c>
      <c r="K54" s="90">
        <v>69</v>
      </c>
      <c r="L54" s="90">
        <v>75</v>
      </c>
      <c r="M54" s="90">
        <f>SUM(M55:M58)</f>
        <v>62</v>
      </c>
      <c r="N54" s="90">
        <f>SUM(N55:N58)</f>
        <v>44</v>
      </c>
      <c r="O54" s="90">
        <f>SUM(O55:O58)</f>
        <v>83</v>
      </c>
      <c r="P54" s="90">
        <f>SUM(P55:P58)</f>
        <v>96</v>
      </c>
    </row>
    <row r="55" spans="1:16" s="9" customFormat="1" ht="12.75" x14ac:dyDescent="0.2">
      <c r="A55" s="78" t="s">
        <v>176</v>
      </c>
      <c r="B55" s="62">
        <v>5</v>
      </c>
      <c r="C55" s="62">
        <v>2</v>
      </c>
      <c r="D55" s="62">
        <v>4</v>
      </c>
      <c r="E55" s="62">
        <v>5</v>
      </c>
      <c r="F55" s="62">
        <v>3</v>
      </c>
      <c r="G55" s="62">
        <v>2</v>
      </c>
      <c r="H55" s="62">
        <v>6</v>
      </c>
      <c r="I55" s="62">
        <v>22</v>
      </c>
      <c r="J55" s="62">
        <v>15</v>
      </c>
      <c r="K55" s="62">
        <v>13</v>
      </c>
      <c r="L55" s="62">
        <v>25</v>
      </c>
      <c r="M55" s="62">
        <v>15</v>
      </c>
      <c r="N55" s="62">
        <v>11</v>
      </c>
      <c r="O55" s="62">
        <v>22</v>
      </c>
      <c r="P55" s="62">
        <v>37</v>
      </c>
    </row>
    <row r="56" spans="1:16" s="9" customFormat="1" ht="12.75" x14ac:dyDescent="0.2">
      <c r="A56" s="107" t="s">
        <v>88</v>
      </c>
      <c r="B56" s="51">
        <v>17</v>
      </c>
      <c r="C56" s="51">
        <v>27</v>
      </c>
      <c r="D56" s="51">
        <v>7</v>
      </c>
      <c r="E56" s="51">
        <v>8</v>
      </c>
      <c r="F56" s="51">
        <v>8</v>
      </c>
      <c r="G56" s="51">
        <v>7</v>
      </c>
      <c r="H56" s="51">
        <v>26</v>
      </c>
      <c r="I56" s="51">
        <v>35</v>
      </c>
      <c r="J56" s="51">
        <v>22</v>
      </c>
      <c r="K56" s="51">
        <v>51</v>
      </c>
      <c r="L56" s="51">
        <v>43</v>
      </c>
      <c r="M56" s="51">
        <v>38</v>
      </c>
      <c r="N56" s="51">
        <v>29</v>
      </c>
      <c r="O56" s="51">
        <v>53</v>
      </c>
      <c r="P56" s="51">
        <v>45</v>
      </c>
    </row>
    <row r="57" spans="1:16" s="9" customFormat="1" ht="12.75" x14ac:dyDescent="0.2">
      <c r="A57" s="107" t="s">
        <v>89</v>
      </c>
      <c r="B57" s="51">
        <v>3</v>
      </c>
      <c r="C57" s="51">
        <v>9</v>
      </c>
      <c r="D57" s="51">
        <v>1</v>
      </c>
      <c r="E57" s="51">
        <v>4</v>
      </c>
      <c r="F57" s="51">
        <v>10</v>
      </c>
      <c r="G57" s="51">
        <v>4</v>
      </c>
      <c r="H57" s="51">
        <v>9</v>
      </c>
      <c r="I57" s="51">
        <v>12</v>
      </c>
      <c r="J57" s="51">
        <v>4</v>
      </c>
      <c r="K57" s="51">
        <v>5</v>
      </c>
      <c r="L57" s="51">
        <v>7</v>
      </c>
      <c r="M57" s="51">
        <v>9</v>
      </c>
      <c r="N57" s="51">
        <v>4</v>
      </c>
      <c r="O57" s="51">
        <v>8</v>
      </c>
      <c r="P57" s="51">
        <v>14</v>
      </c>
    </row>
    <row r="58" spans="1:16" s="9" customFormat="1" ht="12.75" x14ac:dyDescent="0.2">
      <c r="A58" s="109" t="s">
        <v>86</v>
      </c>
      <c r="B58" s="60">
        <v>0</v>
      </c>
      <c r="C58" s="60">
        <v>2</v>
      </c>
      <c r="D58" s="60">
        <v>0</v>
      </c>
      <c r="E58" s="60">
        <v>0</v>
      </c>
      <c r="F58" s="60">
        <v>0</v>
      </c>
      <c r="G58" s="60">
        <v>0</v>
      </c>
      <c r="H58" s="60">
        <v>1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/>
      <c r="P58" s="60">
        <v>0</v>
      </c>
    </row>
    <row r="59" spans="1:16" s="9" customFormat="1" ht="12.75" x14ac:dyDescent="0.2">
      <c r="A59" s="44" t="s">
        <v>90</v>
      </c>
      <c r="B59" s="90">
        <v>70</v>
      </c>
      <c r="C59" s="90">
        <v>130</v>
      </c>
      <c r="D59" s="90">
        <v>50</v>
      </c>
      <c r="E59" s="90">
        <v>68</v>
      </c>
      <c r="F59" s="90">
        <v>93</v>
      </c>
      <c r="G59" s="90">
        <v>74</v>
      </c>
      <c r="H59" s="90">
        <v>80</v>
      </c>
      <c r="I59" s="90">
        <v>160</v>
      </c>
      <c r="J59" s="90">
        <v>60</v>
      </c>
      <c r="K59" s="90">
        <v>82</v>
      </c>
      <c r="L59" s="90">
        <v>143</v>
      </c>
      <c r="M59" s="90">
        <f>SUM(M60:M67)</f>
        <v>146</v>
      </c>
      <c r="N59" s="90">
        <f>SUM(N60:N67)</f>
        <v>56</v>
      </c>
      <c r="O59" s="90">
        <f>SUM(O60:O67)</f>
        <v>180</v>
      </c>
      <c r="P59" s="90">
        <f>SUM(P60:P67)</f>
        <v>301</v>
      </c>
    </row>
    <row r="60" spans="1:16" s="9" customFormat="1" ht="12.75" x14ac:dyDescent="0.2">
      <c r="A60" s="78" t="s">
        <v>91</v>
      </c>
      <c r="B60" s="62">
        <v>13</v>
      </c>
      <c r="C60" s="62">
        <v>39</v>
      </c>
      <c r="D60" s="62">
        <v>10</v>
      </c>
      <c r="E60" s="62">
        <v>16</v>
      </c>
      <c r="F60" s="62">
        <v>26</v>
      </c>
      <c r="G60" s="62">
        <v>16</v>
      </c>
      <c r="H60" s="62">
        <v>15</v>
      </c>
      <c r="I60" s="62">
        <v>43</v>
      </c>
      <c r="J60" s="62">
        <v>11</v>
      </c>
      <c r="K60" s="62">
        <v>23</v>
      </c>
      <c r="L60" s="62">
        <v>30</v>
      </c>
      <c r="M60" s="62">
        <v>37</v>
      </c>
      <c r="N60" s="62">
        <v>11</v>
      </c>
      <c r="O60" s="62">
        <v>50</v>
      </c>
      <c r="P60" s="62">
        <v>77</v>
      </c>
    </row>
    <row r="61" spans="1:16" s="9" customFormat="1" ht="12.75" x14ac:dyDescent="0.2">
      <c r="A61" s="107" t="s">
        <v>92</v>
      </c>
      <c r="B61" s="51">
        <v>15</v>
      </c>
      <c r="C61" s="51">
        <v>36</v>
      </c>
      <c r="D61" s="51">
        <v>11</v>
      </c>
      <c r="E61" s="51">
        <v>11</v>
      </c>
      <c r="F61" s="51">
        <v>27</v>
      </c>
      <c r="G61" s="51">
        <v>13</v>
      </c>
      <c r="H61" s="51">
        <v>13</v>
      </c>
      <c r="I61" s="51">
        <v>41</v>
      </c>
      <c r="J61" s="51">
        <v>9</v>
      </c>
      <c r="K61" s="51">
        <v>16</v>
      </c>
      <c r="L61" s="51">
        <v>34</v>
      </c>
      <c r="M61" s="51">
        <v>33</v>
      </c>
      <c r="N61" s="51">
        <v>7</v>
      </c>
      <c r="O61" s="51">
        <v>35</v>
      </c>
      <c r="P61" s="51">
        <v>65</v>
      </c>
    </row>
    <row r="62" spans="1:16" s="9" customFormat="1" ht="12.75" x14ac:dyDescent="0.2">
      <c r="A62" s="107" t="s">
        <v>93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1</v>
      </c>
      <c r="M62" s="51">
        <v>0</v>
      </c>
      <c r="N62" s="51">
        <v>0</v>
      </c>
      <c r="O62" s="51">
        <v>0</v>
      </c>
      <c r="P62" s="51">
        <v>0</v>
      </c>
    </row>
    <row r="63" spans="1:16" s="9" customFormat="1" ht="12.75" x14ac:dyDescent="0.2">
      <c r="A63" s="107" t="s">
        <v>94</v>
      </c>
      <c r="B63" s="51">
        <v>0</v>
      </c>
      <c r="C63" s="51">
        <v>0</v>
      </c>
      <c r="D63" s="51">
        <v>1</v>
      </c>
      <c r="E63" s="51">
        <v>0</v>
      </c>
      <c r="F63" s="51">
        <v>1</v>
      </c>
      <c r="G63" s="51">
        <v>0</v>
      </c>
      <c r="H63" s="51">
        <v>1</v>
      </c>
      <c r="I63" s="51">
        <v>3</v>
      </c>
      <c r="J63" s="51">
        <v>0</v>
      </c>
      <c r="K63" s="51">
        <v>2</v>
      </c>
      <c r="L63" s="51">
        <v>5</v>
      </c>
      <c r="M63" s="51">
        <v>1</v>
      </c>
      <c r="N63" s="51">
        <v>3</v>
      </c>
      <c r="O63" s="51">
        <v>9</v>
      </c>
      <c r="P63" s="51">
        <v>11</v>
      </c>
    </row>
    <row r="64" spans="1:16" s="9" customFormat="1" ht="12.75" x14ac:dyDescent="0.2">
      <c r="A64" s="107" t="s">
        <v>95</v>
      </c>
      <c r="B64" s="51">
        <v>0</v>
      </c>
      <c r="C64" s="51">
        <v>0</v>
      </c>
      <c r="D64" s="51">
        <v>0</v>
      </c>
      <c r="E64" s="51">
        <v>2</v>
      </c>
      <c r="F64" s="51">
        <v>0</v>
      </c>
      <c r="G64" s="51">
        <v>1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1</v>
      </c>
    </row>
    <row r="65" spans="1:16" s="9" customFormat="1" ht="12.75" x14ac:dyDescent="0.2">
      <c r="A65" s="107" t="s">
        <v>96</v>
      </c>
      <c r="B65" s="51">
        <v>27</v>
      </c>
      <c r="C65" s="51">
        <v>29</v>
      </c>
      <c r="D65" s="51">
        <v>23</v>
      </c>
      <c r="E65" s="51">
        <v>27</v>
      </c>
      <c r="F65" s="51">
        <v>23</v>
      </c>
      <c r="G65" s="51">
        <v>36</v>
      </c>
      <c r="H65" s="51">
        <v>42</v>
      </c>
      <c r="I65" s="51">
        <v>54</v>
      </c>
      <c r="J65" s="51">
        <v>29</v>
      </c>
      <c r="K65" s="51">
        <v>27</v>
      </c>
      <c r="L65" s="51">
        <v>36</v>
      </c>
      <c r="M65" s="51">
        <v>43</v>
      </c>
      <c r="N65" s="51">
        <v>29</v>
      </c>
      <c r="O65" s="51">
        <v>55</v>
      </c>
      <c r="P65" s="51">
        <v>65</v>
      </c>
    </row>
    <row r="66" spans="1:16" s="9" customFormat="1" ht="12.75" x14ac:dyDescent="0.2">
      <c r="A66" s="107" t="s">
        <v>97</v>
      </c>
      <c r="B66" s="51">
        <v>11</v>
      </c>
      <c r="C66" s="51">
        <v>10</v>
      </c>
      <c r="D66" s="51">
        <v>3</v>
      </c>
      <c r="E66" s="51">
        <v>3</v>
      </c>
      <c r="F66" s="51">
        <v>2</v>
      </c>
      <c r="G66" s="51">
        <v>3</v>
      </c>
      <c r="H66" s="51">
        <v>2</v>
      </c>
      <c r="I66" s="51">
        <v>8</v>
      </c>
      <c r="J66" s="51">
        <v>5</v>
      </c>
      <c r="K66" s="51">
        <v>4</v>
      </c>
      <c r="L66" s="51">
        <v>6</v>
      </c>
      <c r="M66" s="51">
        <v>4</v>
      </c>
      <c r="N66" s="51">
        <v>2</v>
      </c>
      <c r="O66" s="51">
        <v>9</v>
      </c>
      <c r="P66" s="51">
        <v>8</v>
      </c>
    </row>
    <row r="67" spans="1:16" s="9" customFormat="1" ht="12.75" x14ac:dyDescent="0.2">
      <c r="A67" s="109" t="s">
        <v>72</v>
      </c>
      <c r="B67" s="60">
        <v>4</v>
      </c>
      <c r="C67" s="60">
        <v>16</v>
      </c>
      <c r="D67" s="60">
        <v>2</v>
      </c>
      <c r="E67" s="60">
        <v>9</v>
      </c>
      <c r="F67" s="60">
        <v>14</v>
      </c>
      <c r="G67" s="60">
        <v>5</v>
      </c>
      <c r="H67" s="60">
        <v>7</v>
      </c>
      <c r="I67" s="60">
        <v>11</v>
      </c>
      <c r="J67" s="60">
        <v>6</v>
      </c>
      <c r="K67" s="60">
        <v>10</v>
      </c>
      <c r="L67" s="60">
        <v>31</v>
      </c>
      <c r="M67" s="60">
        <v>28</v>
      </c>
      <c r="N67" s="60">
        <v>4</v>
      </c>
      <c r="O67" s="60">
        <v>22</v>
      </c>
      <c r="P67" s="60">
        <v>74</v>
      </c>
    </row>
    <row r="68" spans="1:16" s="9" customFormat="1" ht="12.75" x14ac:dyDescent="0.2">
      <c r="A68" s="44" t="s">
        <v>98</v>
      </c>
      <c r="B68" s="90">
        <v>0</v>
      </c>
      <c r="C68" s="90">
        <v>0</v>
      </c>
      <c r="D68" s="90"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f>SUM(M69:M72)</f>
        <v>0</v>
      </c>
      <c r="N68" s="90">
        <f>SUM(N69:N72)</f>
        <v>0</v>
      </c>
      <c r="O68" s="90">
        <f>SUM(O69:O72)</f>
        <v>0</v>
      </c>
      <c r="P68" s="90">
        <f>SUM(P69:P72)</f>
        <v>0</v>
      </c>
    </row>
    <row r="69" spans="1:16" s="9" customFormat="1" ht="12.75" x14ac:dyDescent="0.2">
      <c r="A69" s="78" t="s">
        <v>99</v>
      </c>
      <c r="B69" s="62">
        <v>0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</row>
    <row r="70" spans="1:16" s="9" customFormat="1" ht="12.75" x14ac:dyDescent="0.2">
      <c r="A70" s="107" t="s">
        <v>100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</row>
    <row r="71" spans="1:16" s="9" customFormat="1" ht="12.75" x14ac:dyDescent="0.2">
      <c r="A71" s="107" t="s">
        <v>101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</row>
    <row r="72" spans="1:16" s="9" customFormat="1" ht="12.75" x14ac:dyDescent="0.2">
      <c r="A72" s="109" t="s">
        <v>72</v>
      </c>
      <c r="B72" s="60">
        <v>0</v>
      </c>
      <c r="C72" s="60">
        <v>0</v>
      </c>
      <c r="D72" s="60">
        <v>0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</row>
    <row r="73" spans="1:16" s="9" customFormat="1" ht="12.75" x14ac:dyDescent="0.2">
      <c r="A73" s="44" t="s">
        <v>102</v>
      </c>
      <c r="B73" s="90">
        <v>0</v>
      </c>
      <c r="C73" s="90">
        <v>0</v>
      </c>
      <c r="D73" s="90">
        <v>0</v>
      </c>
      <c r="E73" s="90">
        <v>0</v>
      </c>
      <c r="F73" s="90">
        <v>0</v>
      </c>
      <c r="G73" s="90">
        <v>1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f>SUM(M74:M75)</f>
        <v>0</v>
      </c>
      <c r="N73" s="90">
        <f>SUM(N74:N75)</f>
        <v>0</v>
      </c>
      <c r="O73" s="90">
        <f>SUM(O74:O75)</f>
        <v>2</v>
      </c>
      <c r="P73" s="90">
        <f>SUM(P74:P75)</f>
        <v>0</v>
      </c>
    </row>
    <row r="74" spans="1:16" s="9" customFormat="1" ht="12.75" x14ac:dyDescent="0.2">
      <c r="A74" s="78" t="s">
        <v>100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1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2</v>
      </c>
      <c r="P74" s="62">
        <v>0</v>
      </c>
    </row>
    <row r="75" spans="1:16" s="9" customFormat="1" ht="12.75" x14ac:dyDescent="0.2">
      <c r="A75" s="109" t="s">
        <v>101</v>
      </c>
      <c r="B75" s="60">
        <v>0</v>
      </c>
      <c r="C75" s="60">
        <v>0</v>
      </c>
      <c r="D75" s="60">
        <v>0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</row>
    <row r="76" spans="1:16" s="9" customFormat="1" ht="12.75" x14ac:dyDescent="0.2">
      <c r="A76" s="44" t="s">
        <v>103</v>
      </c>
      <c r="B76" s="90">
        <v>4</v>
      </c>
      <c r="C76" s="90">
        <v>3</v>
      </c>
      <c r="D76" s="90">
        <v>3</v>
      </c>
      <c r="E76" s="90">
        <v>0</v>
      </c>
      <c r="F76" s="90">
        <v>3</v>
      </c>
      <c r="G76" s="90">
        <v>3</v>
      </c>
      <c r="H76" s="90">
        <v>3</v>
      </c>
      <c r="I76" s="90">
        <v>5</v>
      </c>
      <c r="J76" s="90">
        <v>4</v>
      </c>
      <c r="K76" s="90">
        <v>1</v>
      </c>
      <c r="L76" s="90">
        <v>0</v>
      </c>
      <c r="M76" s="90">
        <f>SUM(M77:M82)</f>
        <v>1</v>
      </c>
      <c r="N76" s="90">
        <f>SUM(N77:N82)</f>
        <v>0</v>
      </c>
      <c r="O76" s="90">
        <f>SUM(O77:O82)</f>
        <v>3</v>
      </c>
      <c r="P76" s="90">
        <f>SUM(P77:P82)</f>
        <v>0</v>
      </c>
    </row>
    <row r="77" spans="1:16" s="9" customFormat="1" ht="12.75" x14ac:dyDescent="0.2">
      <c r="A77" s="78" t="s">
        <v>104</v>
      </c>
      <c r="B77" s="62">
        <v>0</v>
      </c>
      <c r="C77" s="62">
        <v>0</v>
      </c>
      <c r="D77" s="62">
        <v>1</v>
      </c>
      <c r="E77" s="62">
        <v>0</v>
      </c>
      <c r="F77" s="62">
        <v>0</v>
      </c>
      <c r="G77" s="62">
        <v>0</v>
      </c>
      <c r="H77" s="62">
        <v>1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</row>
    <row r="78" spans="1:16" s="9" customFormat="1" ht="12.75" x14ac:dyDescent="0.2">
      <c r="A78" s="107" t="s">
        <v>105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1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</row>
    <row r="79" spans="1:16" s="9" customFormat="1" ht="12.75" x14ac:dyDescent="0.2">
      <c r="A79" s="107" t="s">
        <v>106</v>
      </c>
      <c r="B79" s="51">
        <v>0</v>
      </c>
      <c r="C79" s="51">
        <v>1</v>
      </c>
      <c r="D79" s="51">
        <v>0</v>
      </c>
      <c r="E79" s="51">
        <v>0</v>
      </c>
      <c r="F79" s="51">
        <v>1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</row>
    <row r="80" spans="1:16" s="9" customFormat="1" ht="12.75" x14ac:dyDescent="0.2">
      <c r="A80" s="107" t="s">
        <v>161</v>
      </c>
      <c r="B80" s="51">
        <v>3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1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</row>
    <row r="81" spans="1:16" s="9" customFormat="1" ht="12.75" x14ac:dyDescent="0.2">
      <c r="A81" s="107" t="s">
        <v>107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</row>
    <row r="82" spans="1:16" s="9" customFormat="1" ht="12.75" x14ac:dyDescent="0.2">
      <c r="A82" s="109" t="s">
        <v>108</v>
      </c>
      <c r="B82" s="60">
        <v>1</v>
      </c>
      <c r="C82" s="60">
        <v>2</v>
      </c>
      <c r="D82" s="60">
        <v>2</v>
      </c>
      <c r="E82" s="60">
        <v>0</v>
      </c>
      <c r="F82" s="60">
        <v>2</v>
      </c>
      <c r="G82" s="60">
        <v>3</v>
      </c>
      <c r="H82" s="60">
        <v>1</v>
      </c>
      <c r="I82" s="60">
        <v>4</v>
      </c>
      <c r="J82" s="60">
        <v>4</v>
      </c>
      <c r="K82" s="60">
        <v>1</v>
      </c>
      <c r="L82" s="60">
        <v>0</v>
      </c>
      <c r="M82" s="60">
        <v>1</v>
      </c>
      <c r="N82" s="60">
        <v>0</v>
      </c>
      <c r="O82" s="60">
        <v>3</v>
      </c>
      <c r="P82" s="60">
        <v>0</v>
      </c>
    </row>
    <row r="83" spans="1:16" s="9" customFormat="1" ht="12.75" x14ac:dyDescent="0.2">
      <c r="A83" s="44" t="s">
        <v>199</v>
      </c>
      <c r="B83" s="90">
        <v>40</v>
      </c>
      <c r="C83" s="90">
        <v>82</v>
      </c>
      <c r="D83" s="90">
        <v>35</v>
      </c>
      <c r="E83" s="90">
        <v>50</v>
      </c>
      <c r="F83" s="90">
        <v>78</v>
      </c>
      <c r="G83" s="90">
        <v>60</v>
      </c>
      <c r="H83" s="90">
        <v>54</v>
      </c>
      <c r="I83" s="90">
        <v>100</v>
      </c>
      <c r="J83" s="90">
        <v>15</v>
      </c>
      <c r="K83" s="90">
        <v>31</v>
      </c>
      <c r="L83" s="90">
        <v>44</v>
      </c>
      <c r="M83" s="90">
        <f>SUM(M84:M89)</f>
        <v>60</v>
      </c>
      <c r="N83" s="90">
        <f>SUM(N84:N89)</f>
        <v>6</v>
      </c>
      <c r="O83" s="90">
        <f>SUM(O84:O89)</f>
        <v>64</v>
      </c>
      <c r="P83" s="90">
        <f>SUM(P84:P89)</f>
        <v>101</v>
      </c>
    </row>
    <row r="84" spans="1:16" s="9" customFormat="1" ht="12.75" x14ac:dyDescent="0.2">
      <c r="A84" s="78" t="s">
        <v>109</v>
      </c>
      <c r="B84" s="62">
        <v>5</v>
      </c>
      <c r="C84" s="62">
        <v>18</v>
      </c>
      <c r="D84" s="62">
        <v>8</v>
      </c>
      <c r="E84" s="62">
        <v>5</v>
      </c>
      <c r="F84" s="62">
        <v>11</v>
      </c>
      <c r="G84" s="62">
        <v>9</v>
      </c>
      <c r="H84" s="62">
        <v>3</v>
      </c>
      <c r="I84" s="62">
        <v>9</v>
      </c>
      <c r="J84" s="62">
        <v>5</v>
      </c>
      <c r="K84" s="62">
        <v>3</v>
      </c>
      <c r="L84" s="62">
        <v>1</v>
      </c>
      <c r="M84" s="62">
        <v>0</v>
      </c>
      <c r="N84" s="62">
        <v>3</v>
      </c>
      <c r="O84" s="62">
        <v>6</v>
      </c>
      <c r="P84" s="62">
        <v>5</v>
      </c>
    </row>
    <row r="85" spans="1:16" s="9" customFormat="1" ht="12.75" x14ac:dyDescent="0.2">
      <c r="A85" s="107" t="s">
        <v>110</v>
      </c>
      <c r="B85" s="51">
        <v>4</v>
      </c>
      <c r="C85" s="51">
        <v>7</v>
      </c>
      <c r="D85" s="51">
        <v>7</v>
      </c>
      <c r="E85" s="51">
        <v>12</v>
      </c>
      <c r="F85" s="51">
        <v>15</v>
      </c>
      <c r="G85" s="51">
        <v>10</v>
      </c>
      <c r="H85" s="51">
        <v>14</v>
      </c>
      <c r="I85" s="51">
        <v>17</v>
      </c>
      <c r="J85" s="51">
        <v>0</v>
      </c>
      <c r="K85" s="51">
        <v>5</v>
      </c>
      <c r="L85" s="51">
        <v>5</v>
      </c>
      <c r="M85" s="51">
        <v>8</v>
      </c>
      <c r="N85" s="51">
        <v>1</v>
      </c>
      <c r="O85" s="51">
        <v>7</v>
      </c>
      <c r="P85" s="51">
        <v>20</v>
      </c>
    </row>
    <row r="86" spans="1:16" s="9" customFormat="1" ht="12.75" x14ac:dyDescent="0.2">
      <c r="A86" s="107" t="s">
        <v>111</v>
      </c>
      <c r="B86" s="51">
        <v>0</v>
      </c>
      <c r="C86" s="51">
        <v>0</v>
      </c>
      <c r="D86" s="51">
        <v>0</v>
      </c>
      <c r="E86" s="51">
        <v>5</v>
      </c>
      <c r="F86" s="51">
        <v>0</v>
      </c>
      <c r="G86" s="51">
        <v>0</v>
      </c>
      <c r="H86" s="51">
        <v>0</v>
      </c>
      <c r="I86" s="51">
        <v>1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2</v>
      </c>
      <c r="P86" s="51">
        <v>1</v>
      </c>
    </row>
    <row r="87" spans="1:16" s="9" customFormat="1" ht="12.75" x14ac:dyDescent="0.2">
      <c r="A87" s="107" t="s">
        <v>112</v>
      </c>
      <c r="B87" s="51">
        <v>1</v>
      </c>
      <c r="C87" s="51">
        <v>1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1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</row>
    <row r="88" spans="1:16" s="9" customFormat="1" ht="12.75" x14ac:dyDescent="0.2">
      <c r="A88" s="107" t="s">
        <v>113</v>
      </c>
      <c r="B88" s="51">
        <v>8</v>
      </c>
      <c r="C88" s="51">
        <v>8</v>
      </c>
      <c r="D88" s="51">
        <v>1</v>
      </c>
      <c r="E88" s="51">
        <v>0</v>
      </c>
      <c r="F88" s="51">
        <v>0</v>
      </c>
      <c r="G88" s="51">
        <v>1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</row>
    <row r="89" spans="1:16" s="9" customFormat="1" ht="12.75" x14ac:dyDescent="0.2">
      <c r="A89" s="109" t="s">
        <v>198</v>
      </c>
      <c r="B89" s="60">
        <v>18</v>
      </c>
      <c r="C89" s="60">
        <v>48</v>
      </c>
      <c r="D89" s="60">
        <v>19</v>
      </c>
      <c r="E89" s="60">
        <v>28</v>
      </c>
      <c r="F89" s="60">
        <v>52</v>
      </c>
      <c r="G89" s="60">
        <v>40</v>
      </c>
      <c r="H89" s="60">
        <v>37</v>
      </c>
      <c r="I89" s="60">
        <v>73</v>
      </c>
      <c r="J89" s="60">
        <v>10</v>
      </c>
      <c r="K89" s="60">
        <v>22</v>
      </c>
      <c r="L89" s="60">
        <v>38</v>
      </c>
      <c r="M89" s="60">
        <v>52</v>
      </c>
      <c r="N89" s="60">
        <v>2</v>
      </c>
      <c r="O89" s="60">
        <v>49</v>
      </c>
      <c r="P89" s="60">
        <v>75</v>
      </c>
    </row>
    <row r="90" spans="1:16" s="28" customFormat="1" ht="15.6" customHeight="1" x14ac:dyDescent="0.25">
      <c r="A90" s="36" t="s">
        <v>162</v>
      </c>
      <c r="B90" s="36"/>
      <c r="C90" s="36"/>
      <c r="D90" s="36"/>
      <c r="E90" s="36"/>
      <c r="F90" s="36"/>
      <c r="G90" s="24"/>
      <c r="H90" s="36"/>
      <c r="J90" s="36"/>
      <c r="K90" s="36"/>
      <c r="L90" s="36"/>
      <c r="M90" s="36"/>
      <c r="N90" s="36"/>
      <c r="O90" s="36"/>
    </row>
    <row r="91" spans="1:16" x14ac:dyDescent="0.25">
      <c r="A91" s="110"/>
      <c r="B91" s="110"/>
      <c r="C91" s="145"/>
      <c r="D91" s="110"/>
      <c r="E91" s="110"/>
      <c r="F91" s="121"/>
      <c r="G91" s="24"/>
      <c r="H91" s="24"/>
      <c r="I91" s="33"/>
      <c r="J91" s="33"/>
      <c r="K91" s="37"/>
      <c r="L91" s="37"/>
      <c r="M91" s="37"/>
      <c r="N91" s="37"/>
      <c r="O91" s="37"/>
    </row>
    <row r="92" spans="1:16" x14ac:dyDescent="0.25">
      <c r="F92" s="115"/>
      <c r="I92" s="37"/>
      <c r="J92" s="37"/>
      <c r="K92" s="37"/>
      <c r="L92" s="37"/>
      <c r="M92" s="37"/>
      <c r="N92" s="37"/>
      <c r="O92" s="37"/>
    </row>
    <row r="93" spans="1:16" x14ac:dyDescent="0.25">
      <c r="F93" s="115"/>
      <c r="I93" s="37"/>
      <c r="J93" s="37"/>
      <c r="K93" s="37"/>
      <c r="L93" s="37"/>
      <c r="M93" s="37"/>
      <c r="N93" s="37"/>
      <c r="O93" s="37"/>
    </row>
    <row r="94" spans="1:16" x14ac:dyDescent="0.25">
      <c r="I94" s="37"/>
      <c r="J94" s="37"/>
      <c r="K94" s="37"/>
      <c r="L94" s="37"/>
      <c r="M94" s="37"/>
      <c r="N94" s="37"/>
      <c r="O94" s="37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 xml:space="preserve">&amp;L&amp;9&amp;Z&amp;F&amp;A
&amp;D&amp;R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Normal="100" workbookViewId="0">
      <selection activeCell="AE34" sqref="AE34"/>
    </sheetView>
  </sheetViews>
  <sheetFormatPr baseColWidth="10" defaultRowHeight="15" x14ac:dyDescent="0.25"/>
  <cols>
    <col min="1" max="1" width="29.7109375" customWidth="1"/>
    <col min="2" max="2" width="8.7109375" bestFit="1" customWidth="1"/>
    <col min="3" max="3" width="8" bestFit="1" customWidth="1"/>
    <col min="4" max="4" width="8.7109375" bestFit="1" customWidth="1"/>
    <col min="5" max="5" width="8" bestFit="1" customWidth="1"/>
    <col min="6" max="6" width="8.7109375" bestFit="1" customWidth="1"/>
    <col min="7" max="7" width="8" bestFit="1" customWidth="1"/>
    <col min="8" max="8" width="8.7109375" bestFit="1" customWidth="1"/>
    <col min="9" max="9" width="8" bestFit="1" customWidth="1"/>
    <col min="10" max="10" width="8.7109375" bestFit="1" customWidth="1"/>
    <col min="11" max="11" width="8" bestFit="1" customWidth="1"/>
    <col min="12" max="12" width="8.7109375" bestFit="1" customWidth="1"/>
    <col min="13" max="13" width="8" bestFit="1" customWidth="1"/>
    <col min="14" max="14" width="8.7109375" bestFit="1" customWidth="1"/>
    <col min="15" max="15" width="8" bestFit="1" customWidth="1"/>
    <col min="16" max="16" width="8.7109375" bestFit="1" customWidth="1"/>
    <col min="17" max="17" width="8" bestFit="1" customWidth="1"/>
    <col min="18" max="18" width="8.7109375" bestFit="1" customWidth="1"/>
    <col min="19" max="19" width="8" bestFit="1" customWidth="1"/>
    <col min="20" max="20" width="8.7109375" bestFit="1" customWidth="1"/>
    <col min="21" max="21" width="8" bestFit="1" customWidth="1"/>
    <col min="22" max="22" width="8.7109375" bestFit="1" customWidth="1"/>
    <col min="23" max="23" width="8" bestFit="1" customWidth="1"/>
    <col min="24" max="24" width="8.7109375" bestFit="1" customWidth="1"/>
    <col min="25" max="25" width="8" bestFit="1" customWidth="1"/>
    <col min="26" max="26" width="8.7109375" bestFit="1" customWidth="1"/>
    <col min="27" max="27" width="8" bestFit="1" customWidth="1"/>
    <col min="28" max="28" width="8.7109375" bestFit="1" customWidth="1"/>
    <col min="29" max="29" width="8" bestFit="1" customWidth="1"/>
    <col min="30" max="30" width="8.7109375" bestFit="1" customWidth="1"/>
    <col min="31" max="31" width="8" bestFit="1" customWidth="1"/>
  </cols>
  <sheetData>
    <row r="1" spans="1:3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37"/>
      <c r="W1" s="37"/>
      <c r="X1" s="37"/>
      <c r="Y1" s="37"/>
      <c r="Z1" s="37"/>
      <c r="AA1" s="37"/>
      <c r="AB1" s="37"/>
      <c r="AC1" s="37"/>
      <c r="AD1" s="37"/>
    </row>
    <row r="2" spans="1:31" ht="15.75" x14ac:dyDescent="0.25">
      <c r="A2" s="14" t="s">
        <v>168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37"/>
      <c r="W3" s="37"/>
      <c r="X3" s="37"/>
      <c r="Y3" s="37"/>
      <c r="Z3" s="37"/>
      <c r="AA3" s="37"/>
      <c r="AB3" s="37"/>
      <c r="AC3" s="37"/>
      <c r="AD3" s="37"/>
    </row>
    <row r="4" spans="1:31" x14ac:dyDescent="0.25">
      <c r="A4" s="45"/>
      <c r="B4" s="171" t="s">
        <v>215</v>
      </c>
      <c r="C4" s="165"/>
      <c r="D4" s="171" t="s">
        <v>203</v>
      </c>
      <c r="E4" s="165"/>
      <c r="F4" s="171" t="s">
        <v>201</v>
      </c>
      <c r="G4" s="165"/>
      <c r="H4" s="171" t="s">
        <v>193</v>
      </c>
      <c r="I4" s="165"/>
      <c r="J4" s="173" t="s">
        <v>190</v>
      </c>
      <c r="K4" s="165"/>
      <c r="L4" s="171" t="s">
        <v>185</v>
      </c>
      <c r="M4" s="172"/>
      <c r="N4" s="171" t="s">
        <v>163</v>
      </c>
      <c r="O4" s="172"/>
      <c r="P4" s="171" t="s">
        <v>156</v>
      </c>
      <c r="Q4" s="172"/>
      <c r="R4" s="171" t="s">
        <v>115</v>
      </c>
      <c r="S4" s="172"/>
      <c r="T4" s="171" t="s">
        <v>116</v>
      </c>
      <c r="U4" s="172"/>
      <c r="V4" s="171" t="s">
        <v>117</v>
      </c>
      <c r="W4" s="172"/>
      <c r="X4" s="171" t="s">
        <v>118</v>
      </c>
      <c r="Y4" s="172"/>
      <c r="Z4" s="171" t="s">
        <v>119</v>
      </c>
      <c r="AA4" s="172"/>
      <c r="AB4" s="171" t="s">
        <v>120</v>
      </c>
      <c r="AC4" s="172"/>
      <c r="AD4" s="171" t="s">
        <v>121</v>
      </c>
      <c r="AE4" s="172"/>
    </row>
    <row r="5" spans="1:31" ht="15.75" thickBot="1" x14ac:dyDescent="0.3">
      <c r="A5" s="46"/>
      <c r="B5" s="47" t="s">
        <v>179</v>
      </c>
      <c r="C5" s="47" t="s">
        <v>180</v>
      </c>
      <c r="D5" s="47" t="s">
        <v>179</v>
      </c>
      <c r="E5" s="47" t="s">
        <v>180</v>
      </c>
      <c r="F5" s="47" t="s">
        <v>179</v>
      </c>
      <c r="G5" s="47" t="s">
        <v>180</v>
      </c>
      <c r="H5" s="47" t="s">
        <v>179</v>
      </c>
      <c r="I5" s="47" t="s">
        <v>180</v>
      </c>
      <c r="J5" s="47" t="s">
        <v>179</v>
      </c>
      <c r="K5" s="47" t="s">
        <v>180</v>
      </c>
      <c r="L5" s="47" t="s">
        <v>179</v>
      </c>
      <c r="M5" s="47" t="s">
        <v>180</v>
      </c>
      <c r="N5" s="47" t="s">
        <v>179</v>
      </c>
      <c r="O5" s="47" t="s">
        <v>180</v>
      </c>
      <c r="P5" s="47" t="s">
        <v>179</v>
      </c>
      <c r="Q5" s="47" t="s">
        <v>180</v>
      </c>
      <c r="R5" s="47" t="s">
        <v>179</v>
      </c>
      <c r="S5" s="47" t="s">
        <v>180</v>
      </c>
      <c r="T5" s="47" t="s">
        <v>179</v>
      </c>
      <c r="U5" s="47" t="s">
        <v>180</v>
      </c>
      <c r="V5" s="47" t="s">
        <v>179</v>
      </c>
      <c r="W5" s="47" t="s">
        <v>180</v>
      </c>
      <c r="X5" s="47" t="s">
        <v>179</v>
      </c>
      <c r="Y5" s="47" t="s">
        <v>180</v>
      </c>
      <c r="Z5" s="47" t="s">
        <v>179</v>
      </c>
      <c r="AA5" s="47" t="s">
        <v>180</v>
      </c>
      <c r="AB5" s="47" t="s">
        <v>179</v>
      </c>
      <c r="AC5" s="47" t="s">
        <v>180</v>
      </c>
      <c r="AD5" s="47" t="s">
        <v>179</v>
      </c>
      <c r="AE5" s="47" t="s">
        <v>180</v>
      </c>
    </row>
    <row r="6" spans="1:31" ht="15.75" thickTop="1" x14ac:dyDescent="0.25">
      <c r="A6" s="63" t="s">
        <v>15</v>
      </c>
      <c r="B6" s="69">
        <f>SUM(B7:B9)</f>
        <v>134</v>
      </c>
      <c r="C6" s="69">
        <f>SUM(C7:C9)</f>
        <v>10452</v>
      </c>
      <c r="D6" s="69">
        <v>116</v>
      </c>
      <c r="E6" s="69">
        <v>8667</v>
      </c>
      <c r="F6" s="69">
        <v>118</v>
      </c>
      <c r="G6" s="69">
        <v>10200</v>
      </c>
      <c r="H6" s="69">
        <v>114</v>
      </c>
      <c r="I6" s="69">
        <v>11593</v>
      </c>
      <c r="J6" s="69">
        <v>158</v>
      </c>
      <c r="K6" s="69">
        <v>10620</v>
      </c>
      <c r="L6" s="69">
        <v>126</v>
      </c>
      <c r="M6" s="69">
        <v>12087</v>
      </c>
      <c r="N6" s="69">
        <v>110</v>
      </c>
      <c r="O6" s="69">
        <v>11333</v>
      </c>
      <c r="P6" s="69">
        <v>123</v>
      </c>
      <c r="Q6" s="69">
        <v>12457</v>
      </c>
      <c r="R6" s="69">
        <v>116</v>
      </c>
      <c r="S6" s="69">
        <v>11449</v>
      </c>
      <c r="T6" s="69">
        <v>82</v>
      </c>
      <c r="U6" s="69">
        <v>10605</v>
      </c>
      <c r="V6" s="69">
        <v>150</v>
      </c>
      <c r="W6" s="69">
        <v>10030</v>
      </c>
      <c r="X6" s="69">
        <f>SUM(X7:X9)</f>
        <v>184</v>
      </c>
      <c r="Y6" s="69">
        <f>SUM(Y7:Y9)</f>
        <v>8859</v>
      </c>
      <c r="Z6" s="69">
        <f t="shared" ref="Z6:AE6" si="0">SUM(Z7:Z9)</f>
        <v>117</v>
      </c>
      <c r="AA6" s="69">
        <f t="shared" si="0"/>
        <v>8655</v>
      </c>
      <c r="AB6" s="69">
        <f t="shared" si="0"/>
        <v>172</v>
      </c>
      <c r="AC6" s="69">
        <f t="shared" si="0"/>
        <v>10002</v>
      </c>
      <c r="AD6" s="69">
        <f t="shared" si="0"/>
        <v>213</v>
      </c>
      <c r="AE6" s="69">
        <f t="shared" si="0"/>
        <v>10548</v>
      </c>
    </row>
    <row r="7" spans="1:31" x14ac:dyDescent="0.25">
      <c r="A7" s="42" t="s">
        <v>122</v>
      </c>
      <c r="B7" s="51">
        <v>64</v>
      </c>
      <c r="C7" s="51">
        <v>8423</v>
      </c>
      <c r="D7" s="51">
        <v>70</v>
      </c>
      <c r="E7" s="51">
        <v>7385</v>
      </c>
      <c r="F7" s="51">
        <v>83</v>
      </c>
      <c r="G7" s="51">
        <v>9090</v>
      </c>
      <c r="H7" s="51">
        <v>84</v>
      </c>
      <c r="I7" s="51">
        <v>10641</v>
      </c>
      <c r="J7" s="51">
        <v>123</v>
      </c>
      <c r="K7" s="51">
        <v>9573</v>
      </c>
      <c r="L7" s="51">
        <v>85</v>
      </c>
      <c r="M7" s="51">
        <v>10955</v>
      </c>
      <c r="N7" s="51">
        <v>90</v>
      </c>
      <c r="O7" s="51">
        <v>10473</v>
      </c>
      <c r="P7" s="51">
        <v>116</v>
      </c>
      <c r="Q7" s="51">
        <v>11775</v>
      </c>
      <c r="R7" s="51">
        <v>104</v>
      </c>
      <c r="S7" s="51">
        <v>10937</v>
      </c>
      <c r="T7" s="51">
        <v>81</v>
      </c>
      <c r="U7" s="51">
        <v>10207</v>
      </c>
      <c r="V7" s="51">
        <v>148</v>
      </c>
      <c r="W7" s="51">
        <v>9796</v>
      </c>
      <c r="X7" s="51">
        <v>177</v>
      </c>
      <c r="Y7" s="51">
        <v>8684</v>
      </c>
      <c r="Z7" s="51">
        <v>116</v>
      </c>
      <c r="AA7" s="51">
        <v>8546</v>
      </c>
      <c r="AB7" s="51">
        <v>171</v>
      </c>
      <c r="AC7" s="51">
        <v>9850</v>
      </c>
      <c r="AD7" s="51">
        <v>208</v>
      </c>
      <c r="AE7" s="51">
        <v>10338</v>
      </c>
    </row>
    <row r="8" spans="1:31" x14ac:dyDescent="0.25">
      <c r="A8" s="42" t="s">
        <v>123</v>
      </c>
      <c r="B8" s="51">
        <v>0</v>
      </c>
      <c r="C8" s="51">
        <v>54</v>
      </c>
      <c r="D8" s="51">
        <v>1</v>
      </c>
      <c r="E8" s="51">
        <v>39</v>
      </c>
      <c r="F8" s="51">
        <v>0</v>
      </c>
      <c r="G8" s="51">
        <v>118</v>
      </c>
      <c r="H8" s="51">
        <v>1</v>
      </c>
      <c r="I8" s="51">
        <v>95</v>
      </c>
      <c r="J8" s="51">
        <v>0</v>
      </c>
      <c r="K8" s="51">
        <v>66</v>
      </c>
      <c r="L8" s="51">
        <v>0</v>
      </c>
      <c r="M8" s="51">
        <v>128</v>
      </c>
      <c r="N8" s="51">
        <v>0</v>
      </c>
      <c r="O8" s="51">
        <v>116</v>
      </c>
      <c r="P8" s="51">
        <v>0</v>
      </c>
      <c r="Q8" s="51">
        <v>109</v>
      </c>
      <c r="R8" s="51">
        <v>0</v>
      </c>
      <c r="S8" s="51">
        <v>98</v>
      </c>
      <c r="T8" s="51">
        <v>0</v>
      </c>
      <c r="U8" s="51">
        <v>98</v>
      </c>
      <c r="V8" s="51">
        <v>0</v>
      </c>
      <c r="W8" s="51">
        <v>70</v>
      </c>
      <c r="X8" s="51">
        <v>0</v>
      </c>
      <c r="Y8" s="51">
        <v>55</v>
      </c>
      <c r="Z8" s="51">
        <v>0</v>
      </c>
      <c r="AA8" s="51">
        <v>84</v>
      </c>
      <c r="AB8" s="51">
        <v>0</v>
      </c>
      <c r="AC8" s="51">
        <v>110</v>
      </c>
      <c r="AD8" s="51"/>
      <c r="AE8" s="51">
        <v>137</v>
      </c>
    </row>
    <row r="9" spans="1:31" x14ac:dyDescent="0.25">
      <c r="A9" s="42" t="s">
        <v>124</v>
      </c>
      <c r="B9" s="51">
        <v>70</v>
      </c>
      <c r="C9" s="51">
        <v>1975</v>
      </c>
      <c r="D9" s="51">
        <v>45</v>
      </c>
      <c r="E9" s="51">
        <v>1243</v>
      </c>
      <c r="F9" s="51">
        <v>35</v>
      </c>
      <c r="G9" s="51">
        <v>992</v>
      </c>
      <c r="H9" s="51">
        <v>29</v>
      </c>
      <c r="I9" s="51">
        <v>857</v>
      </c>
      <c r="J9" s="51">
        <v>35</v>
      </c>
      <c r="K9" s="51">
        <v>981</v>
      </c>
      <c r="L9" s="51">
        <v>41</v>
      </c>
      <c r="M9" s="51">
        <v>1004</v>
      </c>
      <c r="N9" s="51">
        <v>20</v>
      </c>
      <c r="O9" s="51">
        <v>744</v>
      </c>
      <c r="P9" s="51">
        <v>7</v>
      </c>
      <c r="Q9" s="51">
        <v>573</v>
      </c>
      <c r="R9" s="51">
        <v>12</v>
      </c>
      <c r="S9" s="51">
        <v>414</v>
      </c>
      <c r="T9" s="51">
        <v>1</v>
      </c>
      <c r="U9" s="51">
        <v>300</v>
      </c>
      <c r="V9" s="51">
        <v>2</v>
      </c>
      <c r="W9" s="51">
        <v>164</v>
      </c>
      <c r="X9" s="51">
        <v>7</v>
      </c>
      <c r="Y9" s="51">
        <v>120</v>
      </c>
      <c r="Z9" s="51">
        <v>1</v>
      </c>
      <c r="AA9" s="51">
        <v>25</v>
      </c>
      <c r="AB9" s="51">
        <v>1</v>
      </c>
      <c r="AC9" s="51">
        <v>42</v>
      </c>
      <c r="AD9" s="51">
        <v>5</v>
      </c>
      <c r="AE9" s="51">
        <v>73</v>
      </c>
    </row>
    <row r="10" spans="1:31" ht="6.75" customHeight="1" x14ac:dyDescent="0.25">
      <c r="A10" s="42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1" x14ac:dyDescent="0.25">
      <c r="A11" s="64" t="s">
        <v>200</v>
      </c>
      <c r="B11" s="68">
        <f>SUM(B12:B16)</f>
        <v>33</v>
      </c>
      <c r="C11" s="68">
        <f>SUM(C12:C16)</f>
        <v>1708</v>
      </c>
      <c r="D11" s="68">
        <v>47</v>
      </c>
      <c r="E11" s="68">
        <v>1652</v>
      </c>
      <c r="F11" s="68">
        <f t="shared" ref="F11:M11" si="1">SUM(F12:F16)</f>
        <v>31</v>
      </c>
      <c r="G11" s="68">
        <f t="shared" si="1"/>
        <v>1671</v>
      </c>
      <c r="H11" s="68">
        <f t="shared" si="1"/>
        <v>37</v>
      </c>
      <c r="I11" s="68">
        <f t="shared" si="1"/>
        <v>1722</v>
      </c>
      <c r="J11" s="68">
        <f t="shared" si="1"/>
        <v>42</v>
      </c>
      <c r="K11" s="68">
        <f t="shared" si="1"/>
        <v>1785</v>
      </c>
      <c r="L11" s="68">
        <f t="shared" si="1"/>
        <v>23</v>
      </c>
      <c r="M11" s="68">
        <f t="shared" si="1"/>
        <v>1884</v>
      </c>
      <c r="N11" s="68">
        <f>SUM(N12:N16)</f>
        <v>30</v>
      </c>
      <c r="O11" s="68">
        <f>SUM(O12:O16)</f>
        <v>1864</v>
      </c>
      <c r="P11" s="68">
        <f>SUM(P12:P16)</f>
        <v>51</v>
      </c>
      <c r="Q11" s="68">
        <f>SUM(Q12:Q16)</f>
        <v>1576</v>
      </c>
      <c r="R11" s="68">
        <f t="shared" ref="R11:AE11" si="2">SUM(R12:R16)</f>
        <v>21</v>
      </c>
      <c r="S11" s="68">
        <f t="shared" si="2"/>
        <v>1389</v>
      </c>
      <c r="T11" s="68">
        <f t="shared" si="2"/>
        <v>19</v>
      </c>
      <c r="U11" s="68">
        <f t="shared" si="2"/>
        <v>1436</v>
      </c>
      <c r="V11" s="68">
        <f t="shared" si="2"/>
        <v>27</v>
      </c>
      <c r="W11" s="68">
        <f t="shared" si="2"/>
        <v>1324</v>
      </c>
      <c r="X11" s="68">
        <f t="shared" si="2"/>
        <v>30</v>
      </c>
      <c r="Y11" s="68">
        <f t="shared" si="2"/>
        <v>1372</v>
      </c>
      <c r="Z11" s="68">
        <f t="shared" si="2"/>
        <v>9</v>
      </c>
      <c r="AA11" s="68">
        <f t="shared" si="2"/>
        <v>1320</v>
      </c>
      <c r="AB11" s="68">
        <f t="shared" si="2"/>
        <v>28</v>
      </c>
      <c r="AC11" s="68">
        <f t="shared" si="2"/>
        <v>1553</v>
      </c>
      <c r="AD11" s="68">
        <f t="shared" si="2"/>
        <v>30</v>
      </c>
      <c r="AE11" s="68">
        <f t="shared" si="2"/>
        <v>1461</v>
      </c>
    </row>
    <row r="12" spans="1:31" x14ac:dyDescent="0.25">
      <c r="A12" s="42" t="s">
        <v>125</v>
      </c>
      <c r="B12" s="51">
        <v>5</v>
      </c>
      <c r="C12" s="51">
        <f>177+395</f>
        <v>572</v>
      </c>
      <c r="D12" s="51">
        <v>9</v>
      </c>
      <c r="E12" s="51">
        <v>532</v>
      </c>
      <c r="F12" s="51">
        <v>7</v>
      </c>
      <c r="G12" s="51">
        <v>527</v>
      </c>
      <c r="H12" s="51">
        <v>10</v>
      </c>
      <c r="I12" s="51">
        <v>605</v>
      </c>
      <c r="J12" s="51">
        <v>15</v>
      </c>
      <c r="K12" s="51">
        <v>535</v>
      </c>
      <c r="L12" s="51">
        <v>6</v>
      </c>
      <c r="M12" s="51">
        <v>559</v>
      </c>
      <c r="N12" s="51">
        <v>16</v>
      </c>
      <c r="O12" s="51">
        <v>658</v>
      </c>
      <c r="P12" s="51">
        <v>16</v>
      </c>
      <c r="Q12" s="51">
        <v>599</v>
      </c>
      <c r="R12" s="51">
        <v>9</v>
      </c>
      <c r="S12" s="51">
        <v>570</v>
      </c>
      <c r="T12" s="51">
        <v>2</v>
      </c>
      <c r="U12" s="51">
        <v>600</v>
      </c>
      <c r="V12" s="51">
        <v>7</v>
      </c>
      <c r="W12" s="51">
        <v>618</v>
      </c>
      <c r="X12" s="51">
        <v>3</v>
      </c>
      <c r="Y12" s="51">
        <v>628</v>
      </c>
      <c r="Z12" s="51">
        <v>2</v>
      </c>
      <c r="AA12" s="51">
        <v>612</v>
      </c>
      <c r="AB12" s="51">
        <v>10</v>
      </c>
      <c r="AC12" s="51">
        <v>670</v>
      </c>
      <c r="AD12" s="51">
        <v>3</v>
      </c>
      <c r="AE12" s="51">
        <v>570</v>
      </c>
    </row>
    <row r="13" spans="1:31" x14ac:dyDescent="0.25">
      <c r="A13" s="42" t="s">
        <v>97</v>
      </c>
      <c r="B13" s="51">
        <v>19</v>
      </c>
      <c r="C13" s="51">
        <v>821</v>
      </c>
      <c r="D13" s="51">
        <v>26</v>
      </c>
      <c r="E13" s="51">
        <v>827</v>
      </c>
      <c r="F13" s="51">
        <v>18</v>
      </c>
      <c r="G13" s="51">
        <v>905</v>
      </c>
      <c r="H13" s="51">
        <v>17</v>
      </c>
      <c r="I13" s="51">
        <v>860</v>
      </c>
      <c r="J13" s="51">
        <v>16</v>
      </c>
      <c r="K13" s="51">
        <v>909</v>
      </c>
      <c r="L13" s="51">
        <v>11</v>
      </c>
      <c r="M13" s="51">
        <v>958</v>
      </c>
      <c r="N13" s="51">
        <v>8</v>
      </c>
      <c r="O13" s="51">
        <v>849</v>
      </c>
      <c r="P13" s="51">
        <v>18</v>
      </c>
      <c r="Q13" s="51">
        <v>654</v>
      </c>
      <c r="R13" s="51">
        <v>7</v>
      </c>
      <c r="S13" s="51">
        <v>524</v>
      </c>
      <c r="T13" s="51">
        <v>7</v>
      </c>
      <c r="U13" s="51">
        <v>482</v>
      </c>
      <c r="V13" s="51">
        <v>6</v>
      </c>
      <c r="W13" s="51">
        <v>345</v>
      </c>
      <c r="X13" s="51">
        <v>3</v>
      </c>
      <c r="Y13" s="51">
        <v>353</v>
      </c>
      <c r="Z13" s="51">
        <v>2</v>
      </c>
      <c r="AA13" s="51">
        <v>289</v>
      </c>
      <c r="AB13" s="51">
        <v>5</v>
      </c>
      <c r="AC13" s="51">
        <v>428</v>
      </c>
      <c r="AD13" s="51">
        <v>2</v>
      </c>
      <c r="AE13" s="51">
        <v>344</v>
      </c>
    </row>
    <row r="14" spans="1:31" x14ac:dyDescent="0.25">
      <c r="A14" s="42" t="s">
        <v>126</v>
      </c>
      <c r="B14" s="51">
        <v>1</v>
      </c>
      <c r="C14" s="51">
        <v>15</v>
      </c>
      <c r="D14" s="51">
        <v>0</v>
      </c>
      <c r="E14" s="51">
        <v>17</v>
      </c>
      <c r="F14" s="51">
        <v>1</v>
      </c>
      <c r="G14" s="51">
        <v>21</v>
      </c>
      <c r="H14" s="51">
        <v>2</v>
      </c>
      <c r="I14" s="51">
        <v>17</v>
      </c>
      <c r="J14" s="51">
        <v>0</v>
      </c>
      <c r="K14" s="51">
        <v>5</v>
      </c>
      <c r="L14" s="51">
        <v>1</v>
      </c>
      <c r="M14" s="51">
        <v>5</v>
      </c>
      <c r="N14" s="51">
        <v>0</v>
      </c>
      <c r="O14" s="51">
        <v>8</v>
      </c>
      <c r="P14" s="51">
        <v>1</v>
      </c>
      <c r="Q14" s="51">
        <v>12</v>
      </c>
      <c r="R14" s="51">
        <v>2</v>
      </c>
      <c r="S14" s="51">
        <v>18</v>
      </c>
      <c r="T14" s="51">
        <v>1</v>
      </c>
      <c r="U14" s="51">
        <v>23</v>
      </c>
      <c r="V14" s="51">
        <v>3</v>
      </c>
      <c r="W14" s="51">
        <v>34</v>
      </c>
      <c r="X14" s="51">
        <v>12</v>
      </c>
      <c r="Y14" s="51">
        <v>43</v>
      </c>
      <c r="Z14" s="51">
        <v>4</v>
      </c>
      <c r="AA14" s="51">
        <v>45</v>
      </c>
      <c r="AB14" s="51">
        <v>4</v>
      </c>
      <c r="AC14" s="51">
        <v>39</v>
      </c>
      <c r="AD14" s="51">
        <v>4</v>
      </c>
      <c r="AE14" s="51">
        <v>34</v>
      </c>
    </row>
    <row r="15" spans="1:31" s="10" customFormat="1" ht="12.75" x14ac:dyDescent="0.2">
      <c r="A15" s="42" t="s">
        <v>127</v>
      </c>
      <c r="B15" s="51">
        <v>0</v>
      </c>
      <c r="C15" s="51">
        <v>78</v>
      </c>
      <c r="D15" s="51">
        <v>2</v>
      </c>
      <c r="E15" s="51">
        <v>104</v>
      </c>
      <c r="F15" s="51">
        <v>2</v>
      </c>
      <c r="G15" s="51">
        <v>101</v>
      </c>
      <c r="H15" s="51">
        <v>1</v>
      </c>
      <c r="I15" s="51">
        <v>105</v>
      </c>
      <c r="J15" s="51">
        <v>4</v>
      </c>
      <c r="K15" s="51">
        <v>150</v>
      </c>
      <c r="L15" s="51">
        <v>4</v>
      </c>
      <c r="M15" s="51">
        <v>228</v>
      </c>
      <c r="N15" s="51">
        <v>1</v>
      </c>
      <c r="O15" s="51">
        <v>204</v>
      </c>
      <c r="P15" s="51">
        <v>11</v>
      </c>
      <c r="Q15" s="51">
        <v>231</v>
      </c>
      <c r="R15" s="51">
        <v>2</v>
      </c>
      <c r="S15" s="51">
        <v>209</v>
      </c>
      <c r="T15" s="51">
        <v>5</v>
      </c>
      <c r="U15" s="51">
        <v>257</v>
      </c>
      <c r="V15" s="51">
        <v>4</v>
      </c>
      <c r="W15" s="51">
        <v>249</v>
      </c>
      <c r="X15" s="51">
        <v>11</v>
      </c>
      <c r="Y15" s="51">
        <v>287</v>
      </c>
      <c r="Z15" s="51">
        <v>1</v>
      </c>
      <c r="AA15" s="51">
        <v>315</v>
      </c>
      <c r="AB15" s="51">
        <v>9</v>
      </c>
      <c r="AC15" s="51">
        <v>366</v>
      </c>
      <c r="AD15" s="51">
        <v>18</v>
      </c>
      <c r="AE15" s="51">
        <v>463</v>
      </c>
    </row>
    <row r="16" spans="1:31" x14ac:dyDescent="0.25">
      <c r="A16" s="42" t="s">
        <v>128</v>
      </c>
      <c r="B16" s="51">
        <v>8</v>
      </c>
      <c r="C16" s="51">
        <v>222</v>
      </c>
      <c r="D16" s="51">
        <v>10</v>
      </c>
      <c r="E16" s="51">
        <v>172</v>
      </c>
      <c r="F16" s="51">
        <v>3</v>
      </c>
      <c r="G16" s="51">
        <v>117</v>
      </c>
      <c r="H16" s="51">
        <v>7</v>
      </c>
      <c r="I16" s="51">
        <v>135</v>
      </c>
      <c r="J16" s="51">
        <v>7</v>
      </c>
      <c r="K16" s="51">
        <v>186</v>
      </c>
      <c r="L16" s="51">
        <v>1</v>
      </c>
      <c r="M16" s="51">
        <v>134</v>
      </c>
      <c r="N16" s="51">
        <v>5</v>
      </c>
      <c r="O16" s="51">
        <v>145</v>
      </c>
      <c r="P16" s="51">
        <v>5</v>
      </c>
      <c r="Q16" s="51">
        <v>80</v>
      </c>
      <c r="R16" s="51">
        <v>1</v>
      </c>
      <c r="S16" s="51">
        <v>68</v>
      </c>
      <c r="T16" s="51">
        <v>4</v>
      </c>
      <c r="U16" s="51">
        <v>74</v>
      </c>
      <c r="V16" s="51">
        <v>7</v>
      </c>
      <c r="W16" s="51">
        <v>78</v>
      </c>
      <c r="X16" s="51">
        <v>1</v>
      </c>
      <c r="Y16" s="51">
        <v>61</v>
      </c>
      <c r="Z16" s="51">
        <v>0</v>
      </c>
      <c r="AA16" s="51">
        <v>59</v>
      </c>
      <c r="AB16" s="51">
        <v>0</v>
      </c>
      <c r="AC16" s="51">
        <v>50</v>
      </c>
      <c r="AD16" s="51">
        <v>3</v>
      </c>
      <c r="AE16" s="51">
        <v>50</v>
      </c>
    </row>
    <row r="17" spans="1:31" ht="6" customHeight="1" x14ac:dyDescent="0.25">
      <c r="A17" s="42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1:31" ht="26.25" x14ac:dyDescent="0.25">
      <c r="A18" s="65" t="s">
        <v>197</v>
      </c>
      <c r="B18" s="68">
        <f>SUM(B19:B24)</f>
        <v>215</v>
      </c>
      <c r="C18" s="68">
        <f>SUM(C19:C24)</f>
        <v>16359</v>
      </c>
      <c r="D18" s="68">
        <v>368</v>
      </c>
      <c r="E18" s="68">
        <v>17736</v>
      </c>
      <c r="F18" s="68">
        <f t="shared" ref="F18:Z18" si="3">SUM(F19:F24)</f>
        <v>148</v>
      </c>
      <c r="G18" s="68">
        <f t="shared" si="3"/>
        <v>16889</v>
      </c>
      <c r="H18" s="68">
        <f t="shared" si="3"/>
        <v>176</v>
      </c>
      <c r="I18" s="68">
        <f t="shared" si="3"/>
        <v>18379</v>
      </c>
      <c r="J18" s="68">
        <f t="shared" si="3"/>
        <v>262</v>
      </c>
      <c r="K18" s="68">
        <f t="shared" si="3"/>
        <v>16022</v>
      </c>
      <c r="L18" s="68">
        <f t="shared" si="3"/>
        <v>224</v>
      </c>
      <c r="M18" s="68">
        <f t="shared" si="3"/>
        <v>17774</v>
      </c>
      <c r="N18" s="68">
        <f t="shared" si="3"/>
        <v>244</v>
      </c>
      <c r="O18" s="68">
        <f t="shared" si="3"/>
        <v>21951</v>
      </c>
      <c r="P18" s="68">
        <f t="shared" si="3"/>
        <v>451</v>
      </c>
      <c r="Q18" s="68">
        <f t="shared" si="3"/>
        <v>18750</v>
      </c>
      <c r="R18" s="68">
        <f t="shared" si="3"/>
        <v>171</v>
      </c>
      <c r="S18" s="68">
        <f t="shared" si="3"/>
        <v>15967</v>
      </c>
      <c r="T18" s="68">
        <f t="shared" si="3"/>
        <v>225</v>
      </c>
      <c r="U18" s="68">
        <f t="shared" si="3"/>
        <v>15369</v>
      </c>
      <c r="V18" s="68">
        <f t="shared" si="3"/>
        <v>307</v>
      </c>
      <c r="W18" s="68">
        <f t="shared" si="3"/>
        <v>13627</v>
      </c>
      <c r="X18" s="68">
        <f t="shared" si="3"/>
        <v>316</v>
      </c>
      <c r="Y18" s="68">
        <f t="shared" si="3"/>
        <v>11216</v>
      </c>
      <c r="Z18" s="68">
        <f t="shared" si="3"/>
        <v>117</v>
      </c>
      <c r="AA18" s="68">
        <f>SUM(AA19:AA24)</f>
        <v>12234</v>
      </c>
      <c r="AB18" s="68">
        <f>SUM(AB19:AB24)</f>
        <v>417</v>
      </c>
      <c r="AC18" s="68">
        <f>SUM(AC19:AC24)</f>
        <v>13034</v>
      </c>
      <c r="AD18" s="68">
        <f>SUM(AD19:AD24)</f>
        <v>602</v>
      </c>
      <c r="AE18" s="68">
        <f>SUM(AE19:AE24)</f>
        <v>12642</v>
      </c>
    </row>
    <row r="19" spans="1:31" x14ac:dyDescent="0.25">
      <c r="A19" s="42" t="s">
        <v>129</v>
      </c>
      <c r="B19" s="51">
        <v>33</v>
      </c>
      <c r="C19" s="51">
        <v>2724</v>
      </c>
      <c r="D19" s="51">
        <v>55</v>
      </c>
      <c r="E19" s="51">
        <v>3536</v>
      </c>
      <c r="F19" s="51">
        <v>23</v>
      </c>
      <c r="G19" s="51">
        <v>2924</v>
      </c>
      <c r="H19" s="51">
        <v>17</v>
      </c>
      <c r="I19" s="51">
        <v>3103</v>
      </c>
      <c r="J19" s="51">
        <v>34</v>
      </c>
      <c r="K19" s="51">
        <v>2869</v>
      </c>
      <c r="L19" s="51">
        <v>30</v>
      </c>
      <c r="M19" s="51">
        <v>2983</v>
      </c>
      <c r="N19" s="51">
        <v>33</v>
      </c>
      <c r="O19" s="51">
        <v>3855</v>
      </c>
      <c r="P19" s="51">
        <v>48</v>
      </c>
      <c r="Q19" s="51">
        <v>2679</v>
      </c>
      <c r="R19" s="51">
        <v>17</v>
      </c>
      <c r="S19" s="51">
        <v>2166</v>
      </c>
      <c r="T19" s="51">
        <v>26</v>
      </c>
      <c r="U19" s="51">
        <v>2668</v>
      </c>
      <c r="V19" s="51">
        <v>29</v>
      </c>
      <c r="W19" s="51">
        <v>2376</v>
      </c>
      <c r="X19" s="51">
        <v>29</v>
      </c>
      <c r="Y19" s="51">
        <v>2128</v>
      </c>
      <c r="Z19" s="51">
        <v>6</v>
      </c>
      <c r="AA19" s="51">
        <v>2454</v>
      </c>
      <c r="AB19" s="51">
        <v>53</v>
      </c>
      <c r="AC19" s="51">
        <v>2640</v>
      </c>
      <c r="AD19" s="51">
        <v>81</v>
      </c>
      <c r="AE19" s="51">
        <v>2565</v>
      </c>
    </row>
    <row r="20" spans="1:31" x14ac:dyDescent="0.25">
      <c r="A20" s="42" t="s">
        <v>130</v>
      </c>
      <c r="B20" s="51">
        <v>10</v>
      </c>
      <c r="C20" s="51">
        <v>1343</v>
      </c>
      <c r="D20" s="51">
        <v>19</v>
      </c>
      <c r="E20" s="51">
        <v>1353</v>
      </c>
      <c r="F20" s="51">
        <v>4</v>
      </c>
      <c r="G20" s="51">
        <v>1003</v>
      </c>
      <c r="H20" s="51">
        <v>7</v>
      </c>
      <c r="I20" s="51">
        <v>1002</v>
      </c>
      <c r="J20" s="51">
        <v>9</v>
      </c>
      <c r="K20" s="51">
        <v>924</v>
      </c>
      <c r="L20" s="51">
        <v>11</v>
      </c>
      <c r="M20" s="51">
        <v>971</v>
      </c>
      <c r="N20" s="51">
        <v>7</v>
      </c>
      <c r="O20" s="51">
        <v>935</v>
      </c>
      <c r="P20" s="51">
        <v>11</v>
      </c>
      <c r="Q20" s="51">
        <v>822</v>
      </c>
      <c r="R20" s="51">
        <v>6</v>
      </c>
      <c r="S20" s="51">
        <v>616</v>
      </c>
      <c r="T20" s="51">
        <v>4</v>
      </c>
      <c r="U20" s="51">
        <v>780</v>
      </c>
      <c r="V20" s="51">
        <v>4</v>
      </c>
      <c r="W20" s="51">
        <v>692</v>
      </c>
      <c r="X20" s="51">
        <v>2</v>
      </c>
      <c r="Y20" s="51">
        <v>641</v>
      </c>
      <c r="Z20" s="51">
        <v>0</v>
      </c>
      <c r="AA20" s="51">
        <v>699</v>
      </c>
      <c r="AB20" s="51">
        <v>16</v>
      </c>
      <c r="AC20" s="51">
        <v>663</v>
      </c>
      <c r="AD20" s="51">
        <v>6</v>
      </c>
      <c r="AE20" s="51">
        <v>691</v>
      </c>
    </row>
    <row r="21" spans="1:31" x14ac:dyDescent="0.25">
      <c r="A21" s="42" t="s">
        <v>187</v>
      </c>
      <c r="B21" s="51">
        <v>36</v>
      </c>
      <c r="C21" s="51">
        <v>6147</v>
      </c>
      <c r="D21" s="51">
        <v>37</v>
      </c>
      <c r="E21" s="51">
        <v>6056</v>
      </c>
      <c r="F21" s="51">
        <v>21</v>
      </c>
      <c r="G21" s="51">
        <v>6913</v>
      </c>
      <c r="H21" s="51">
        <v>17</v>
      </c>
      <c r="I21" s="51">
        <v>7642</v>
      </c>
      <c r="J21" s="51">
        <v>24</v>
      </c>
      <c r="K21" s="51">
        <v>5996</v>
      </c>
      <c r="L21" s="51">
        <v>32</v>
      </c>
      <c r="M21" s="51">
        <v>7171</v>
      </c>
      <c r="N21" s="51">
        <v>25</v>
      </c>
      <c r="O21" s="51">
        <v>8582</v>
      </c>
      <c r="P21" s="51">
        <v>58</v>
      </c>
      <c r="Q21" s="51">
        <v>9100</v>
      </c>
      <c r="R21" s="51">
        <v>28</v>
      </c>
      <c r="S21" s="51">
        <v>8128</v>
      </c>
      <c r="T21" s="51">
        <v>12</v>
      </c>
      <c r="U21" s="51">
        <v>5758</v>
      </c>
      <c r="V21" s="51">
        <v>12</v>
      </c>
      <c r="W21" s="51">
        <v>4748</v>
      </c>
      <c r="X21" s="51">
        <v>16</v>
      </c>
      <c r="Y21" s="51">
        <v>3256</v>
      </c>
      <c r="Z21" s="51">
        <v>5</v>
      </c>
      <c r="AA21" s="51">
        <v>3288</v>
      </c>
      <c r="AB21" s="51">
        <v>16</v>
      </c>
      <c r="AC21" s="51">
        <v>3382</v>
      </c>
      <c r="AD21" s="51">
        <v>17</v>
      </c>
      <c r="AE21" s="51">
        <v>2785</v>
      </c>
    </row>
    <row r="22" spans="1:31" x14ac:dyDescent="0.25">
      <c r="A22" s="42" t="s">
        <v>131</v>
      </c>
      <c r="B22" s="51">
        <v>25</v>
      </c>
      <c r="C22" s="51">
        <v>1873</v>
      </c>
      <c r="D22" s="51">
        <v>40</v>
      </c>
      <c r="E22" s="51">
        <v>1823</v>
      </c>
      <c r="F22" s="51">
        <v>12</v>
      </c>
      <c r="G22" s="51">
        <v>1962</v>
      </c>
      <c r="H22" s="51">
        <v>17</v>
      </c>
      <c r="I22" s="51">
        <v>2586</v>
      </c>
      <c r="J22" s="51">
        <v>21</v>
      </c>
      <c r="K22" s="51">
        <v>2211</v>
      </c>
      <c r="L22" s="51">
        <v>13</v>
      </c>
      <c r="M22" s="51">
        <v>2158</v>
      </c>
      <c r="N22" s="51">
        <v>42</v>
      </c>
      <c r="O22" s="51">
        <v>3468</v>
      </c>
      <c r="P22" s="51">
        <v>69</v>
      </c>
      <c r="Q22" s="51">
        <v>2240</v>
      </c>
      <c r="R22" s="51">
        <v>41</v>
      </c>
      <c r="S22" s="51">
        <v>2001</v>
      </c>
      <c r="T22" s="51">
        <v>69</v>
      </c>
      <c r="U22" s="51">
        <v>2111</v>
      </c>
      <c r="V22" s="51">
        <v>75</v>
      </c>
      <c r="W22" s="51">
        <v>2183</v>
      </c>
      <c r="X22" s="51">
        <v>62</v>
      </c>
      <c r="Y22" s="51">
        <v>1954</v>
      </c>
      <c r="Z22" s="51">
        <v>44</v>
      </c>
      <c r="AA22" s="51">
        <v>1995</v>
      </c>
      <c r="AB22" s="51">
        <v>83</v>
      </c>
      <c r="AC22" s="51">
        <v>2361</v>
      </c>
      <c r="AD22" s="51">
        <v>96</v>
      </c>
      <c r="AE22" s="51">
        <v>2090</v>
      </c>
    </row>
    <row r="23" spans="1:31" x14ac:dyDescent="0.25">
      <c r="A23" s="42" t="s">
        <v>17</v>
      </c>
      <c r="B23" s="51">
        <v>73</v>
      </c>
      <c r="C23" s="51">
        <v>2182</v>
      </c>
      <c r="D23" s="51">
        <v>133</v>
      </c>
      <c r="E23" s="51">
        <v>2238</v>
      </c>
      <c r="F23" s="51">
        <v>53</v>
      </c>
      <c r="G23" s="51">
        <v>1839</v>
      </c>
      <c r="H23" s="51">
        <v>68</v>
      </c>
      <c r="I23" s="51">
        <v>2061</v>
      </c>
      <c r="J23" s="51">
        <v>96</v>
      </c>
      <c r="K23" s="51">
        <v>2152</v>
      </c>
      <c r="L23" s="51">
        <v>78</v>
      </c>
      <c r="M23" s="51">
        <v>2018</v>
      </c>
      <c r="N23" s="51">
        <v>83</v>
      </c>
      <c r="O23" s="51">
        <v>2705</v>
      </c>
      <c r="P23" s="51">
        <v>165</v>
      </c>
      <c r="Q23" s="51">
        <v>1966</v>
      </c>
      <c r="R23" s="51">
        <v>64</v>
      </c>
      <c r="S23" s="51">
        <v>1720</v>
      </c>
      <c r="T23" s="51">
        <v>83</v>
      </c>
      <c r="U23" s="51">
        <v>1984</v>
      </c>
      <c r="V23" s="51">
        <v>143</v>
      </c>
      <c r="W23" s="51">
        <v>1944</v>
      </c>
      <c r="X23" s="51">
        <v>147</v>
      </c>
      <c r="Y23" s="51">
        <v>1830</v>
      </c>
      <c r="Z23" s="51">
        <v>56</v>
      </c>
      <c r="AA23" s="51">
        <v>2050</v>
      </c>
      <c r="AB23" s="51">
        <v>185</v>
      </c>
      <c r="AC23" s="51">
        <v>2352</v>
      </c>
      <c r="AD23" s="51">
        <v>301</v>
      </c>
      <c r="AE23" s="51">
        <v>2695</v>
      </c>
    </row>
    <row r="24" spans="1:31" x14ac:dyDescent="0.25">
      <c r="A24" s="42" t="s">
        <v>16</v>
      </c>
      <c r="B24" s="51">
        <v>38</v>
      </c>
      <c r="C24" s="51">
        <v>2090</v>
      </c>
      <c r="D24" s="51">
        <v>84</v>
      </c>
      <c r="E24" s="51">
        <v>2730</v>
      </c>
      <c r="F24" s="51">
        <v>35</v>
      </c>
      <c r="G24" s="51">
        <v>2248</v>
      </c>
      <c r="H24" s="51">
        <v>50</v>
      </c>
      <c r="I24" s="51">
        <v>1985</v>
      </c>
      <c r="J24" s="51">
        <v>78</v>
      </c>
      <c r="K24" s="51">
        <v>1870</v>
      </c>
      <c r="L24" s="51">
        <v>60</v>
      </c>
      <c r="M24" s="51">
        <v>2473</v>
      </c>
      <c r="N24" s="51">
        <v>54</v>
      </c>
      <c r="O24" s="51">
        <v>2406</v>
      </c>
      <c r="P24" s="51">
        <v>100</v>
      </c>
      <c r="Q24" s="51">
        <v>1943</v>
      </c>
      <c r="R24" s="51">
        <v>15</v>
      </c>
      <c r="S24" s="51">
        <v>1336</v>
      </c>
      <c r="T24" s="51">
        <v>31</v>
      </c>
      <c r="U24" s="51">
        <v>2068</v>
      </c>
      <c r="V24" s="51">
        <v>44</v>
      </c>
      <c r="W24" s="51">
        <v>1684</v>
      </c>
      <c r="X24" s="51">
        <v>60</v>
      </c>
      <c r="Y24" s="51">
        <v>1407</v>
      </c>
      <c r="Z24" s="51">
        <v>6</v>
      </c>
      <c r="AA24" s="51">
        <v>1748</v>
      </c>
      <c r="AB24" s="51">
        <v>64</v>
      </c>
      <c r="AC24" s="51">
        <v>1636</v>
      </c>
      <c r="AD24" s="51">
        <v>101</v>
      </c>
      <c r="AE24" s="51">
        <v>1816</v>
      </c>
    </row>
    <row r="25" spans="1:31" ht="5.25" customHeight="1" x14ac:dyDescent="0.25">
      <c r="A25" s="42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31" x14ac:dyDescent="0.25">
      <c r="A26" s="44" t="s">
        <v>114</v>
      </c>
      <c r="B26" s="68">
        <v>29</v>
      </c>
      <c r="C26" s="68">
        <v>3159</v>
      </c>
      <c r="D26" s="68">
        <v>32</v>
      </c>
      <c r="E26" s="68">
        <v>2882</v>
      </c>
      <c r="F26" s="68">
        <v>25</v>
      </c>
      <c r="G26" s="68">
        <v>2946</v>
      </c>
      <c r="H26" s="68">
        <v>42</v>
      </c>
      <c r="I26" s="68">
        <v>3811</v>
      </c>
      <c r="J26" s="68">
        <v>35</v>
      </c>
      <c r="K26" s="68">
        <v>3749</v>
      </c>
      <c r="L26" s="68">
        <v>27</v>
      </c>
      <c r="M26" s="68">
        <v>3503</v>
      </c>
      <c r="N26" s="68">
        <v>61</v>
      </c>
      <c r="O26" s="68">
        <v>5955</v>
      </c>
      <c r="P26" s="68">
        <v>54</v>
      </c>
      <c r="Q26" s="68">
        <v>4764</v>
      </c>
      <c r="R26" s="68">
        <v>58</v>
      </c>
      <c r="S26" s="68">
        <v>5067</v>
      </c>
      <c r="T26" s="68">
        <v>73</v>
      </c>
      <c r="U26" s="68">
        <v>5150</v>
      </c>
      <c r="V26" s="68">
        <v>99</v>
      </c>
      <c r="W26" s="68">
        <v>5256</v>
      </c>
      <c r="X26" s="68">
        <v>65</v>
      </c>
      <c r="Y26" s="68">
        <v>5574</v>
      </c>
      <c r="Z26" s="68">
        <v>74</v>
      </c>
      <c r="AA26" s="68">
        <v>4788</v>
      </c>
      <c r="AB26" s="68">
        <v>83</v>
      </c>
      <c r="AC26" s="68">
        <v>5720</v>
      </c>
      <c r="AD26" s="68">
        <v>120</v>
      </c>
      <c r="AE26" s="68">
        <v>6151</v>
      </c>
    </row>
    <row r="27" spans="1:31" ht="15.75" thickBot="1" x14ac:dyDescent="0.3">
      <c r="A27" s="78" t="s">
        <v>132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12</v>
      </c>
      <c r="L27" s="79">
        <v>3</v>
      </c>
      <c r="M27" s="79">
        <v>100</v>
      </c>
      <c r="N27" s="79">
        <v>1</v>
      </c>
      <c r="O27" s="79">
        <v>105</v>
      </c>
      <c r="P27" s="79">
        <v>3</v>
      </c>
      <c r="Q27" s="79">
        <v>125</v>
      </c>
      <c r="R27" s="79">
        <v>2</v>
      </c>
      <c r="S27" s="79">
        <v>114</v>
      </c>
      <c r="T27" s="79">
        <v>2</v>
      </c>
      <c r="U27" s="79">
        <v>178</v>
      </c>
      <c r="V27" s="79">
        <v>5</v>
      </c>
      <c r="W27" s="79">
        <v>172</v>
      </c>
      <c r="X27" s="79">
        <v>1</v>
      </c>
      <c r="Y27" s="79">
        <v>208</v>
      </c>
      <c r="Z27" s="79">
        <v>1</v>
      </c>
      <c r="AA27" s="79">
        <v>608</v>
      </c>
      <c r="AB27" s="79">
        <v>0</v>
      </c>
      <c r="AC27" s="79">
        <v>363</v>
      </c>
      <c r="AD27" s="79">
        <v>1</v>
      </c>
      <c r="AE27" s="79">
        <v>442</v>
      </c>
    </row>
    <row r="28" spans="1:31" ht="16.5" thickTop="1" thickBot="1" x14ac:dyDescent="0.3">
      <c r="A28" s="80" t="s">
        <v>133</v>
      </c>
      <c r="B28" s="73">
        <f>SUM(B6,B11,B18,B26,B27)</f>
        <v>411</v>
      </c>
      <c r="C28" s="73">
        <f>SUM(C6,C11,C18,C26,C27)</f>
        <v>31678</v>
      </c>
      <c r="D28" s="73">
        <v>563</v>
      </c>
      <c r="E28" s="73">
        <v>30937</v>
      </c>
      <c r="F28" s="73">
        <f t="shared" ref="F28:O28" si="4">F6+F11+F18+F26+F27</f>
        <v>322</v>
      </c>
      <c r="G28" s="73">
        <f t="shared" si="4"/>
        <v>31706</v>
      </c>
      <c r="H28" s="73">
        <f t="shared" si="4"/>
        <v>369</v>
      </c>
      <c r="I28" s="73">
        <f t="shared" si="4"/>
        <v>35505</v>
      </c>
      <c r="J28" s="73">
        <f t="shared" si="4"/>
        <v>497</v>
      </c>
      <c r="K28" s="73">
        <f t="shared" si="4"/>
        <v>32188</v>
      </c>
      <c r="L28" s="73">
        <f t="shared" si="4"/>
        <v>403</v>
      </c>
      <c r="M28" s="73">
        <f t="shared" si="4"/>
        <v>35348</v>
      </c>
      <c r="N28" s="73">
        <f t="shared" si="4"/>
        <v>446</v>
      </c>
      <c r="O28" s="73">
        <f t="shared" si="4"/>
        <v>41208</v>
      </c>
      <c r="P28" s="73">
        <f t="shared" ref="P28:AE28" si="5">P6+P11+P18+P26+P27</f>
        <v>682</v>
      </c>
      <c r="Q28" s="73">
        <f t="shared" si="5"/>
        <v>37672</v>
      </c>
      <c r="R28" s="73">
        <f t="shared" si="5"/>
        <v>368</v>
      </c>
      <c r="S28" s="73">
        <f t="shared" si="5"/>
        <v>33986</v>
      </c>
      <c r="T28" s="73">
        <f t="shared" si="5"/>
        <v>401</v>
      </c>
      <c r="U28" s="73">
        <f t="shared" si="5"/>
        <v>32738</v>
      </c>
      <c r="V28" s="73">
        <f t="shared" si="5"/>
        <v>588</v>
      </c>
      <c r="W28" s="73">
        <f t="shared" si="5"/>
        <v>30409</v>
      </c>
      <c r="X28" s="73">
        <f t="shared" si="5"/>
        <v>596</v>
      </c>
      <c r="Y28" s="73">
        <f t="shared" si="5"/>
        <v>27229</v>
      </c>
      <c r="Z28" s="73">
        <f t="shared" si="5"/>
        <v>318</v>
      </c>
      <c r="AA28" s="73">
        <f t="shared" si="5"/>
        <v>27605</v>
      </c>
      <c r="AB28" s="73">
        <f t="shared" si="5"/>
        <v>700</v>
      </c>
      <c r="AC28" s="73">
        <f t="shared" si="5"/>
        <v>30672</v>
      </c>
      <c r="AD28" s="73">
        <f t="shared" si="5"/>
        <v>966</v>
      </c>
      <c r="AE28" s="73">
        <f t="shared" si="5"/>
        <v>31244</v>
      </c>
    </row>
    <row r="29" spans="1:31" ht="15.75" thickTop="1" x14ac:dyDescent="0.25">
      <c r="A29" s="36" t="s">
        <v>207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1" x14ac:dyDescent="0.25">
      <c r="A30" s="24"/>
      <c r="B30" s="24"/>
      <c r="C30" s="24"/>
      <c r="D30" s="24"/>
      <c r="E30" s="24"/>
      <c r="F30" s="100"/>
      <c r="G30" s="100"/>
      <c r="H30" s="100"/>
      <c r="I30" s="100"/>
      <c r="J30" s="100"/>
      <c r="K30" s="100"/>
      <c r="L30" s="24"/>
      <c r="M30" s="100"/>
      <c r="N30" s="2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1:31" x14ac:dyDescent="0.25">
      <c r="A31" s="37"/>
      <c r="B31" s="37"/>
      <c r="C31" s="37"/>
      <c r="D31" s="37"/>
      <c r="E31" s="116"/>
      <c r="F31" s="37"/>
      <c r="G31" s="37"/>
      <c r="H31" s="37"/>
      <c r="I31" s="37"/>
      <c r="J31" s="37"/>
      <c r="K31" s="116"/>
      <c r="L31" s="37"/>
      <c r="M31" s="37"/>
      <c r="N31" s="37"/>
      <c r="O31" s="37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</row>
    <row r="32" spans="1:31" x14ac:dyDescent="0.25">
      <c r="O32" s="5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5:30" x14ac:dyDescent="0.25">
      <c r="E33" s="5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5:30" x14ac:dyDescent="0.25"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5:30" x14ac:dyDescent="0.25"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5:30" x14ac:dyDescent="0.25"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5:30" x14ac:dyDescent="0.25"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5:30" x14ac:dyDescent="0.25"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5:30" x14ac:dyDescent="0.25"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5:30" x14ac:dyDescent="0.25"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5:30" x14ac:dyDescent="0.25"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5:30" x14ac:dyDescent="0.25"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5:30" x14ac:dyDescent="0.25"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5:30" x14ac:dyDescent="0.25"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5:30" x14ac:dyDescent="0.25"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5:30" x14ac:dyDescent="0.25"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</row>
    <row r="47" spans="5:30" x14ac:dyDescent="0.25"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  <row r="48" spans="5:30" x14ac:dyDescent="0.25"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spans="16:30" x14ac:dyDescent="0.25"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</row>
    <row r="50" spans="16:30" x14ac:dyDescent="0.25"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16:30" x14ac:dyDescent="0.25"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16:30" x14ac:dyDescent="0.25"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</row>
    <row r="53" spans="16:30" x14ac:dyDescent="0.25"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</row>
    <row r="54" spans="16:30" x14ac:dyDescent="0.25"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</row>
    <row r="55" spans="16:30" x14ac:dyDescent="0.25"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6:30" x14ac:dyDescent="0.25"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</row>
    <row r="57" spans="16:30" x14ac:dyDescent="0.25"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</row>
    <row r="58" spans="16:30" x14ac:dyDescent="0.25"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</row>
    <row r="59" spans="16:30" x14ac:dyDescent="0.25"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</row>
    <row r="60" spans="16:30" x14ac:dyDescent="0.25"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</row>
    <row r="61" spans="16:30" x14ac:dyDescent="0.25"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16:30" x14ac:dyDescent="0.25"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</row>
  </sheetData>
  <mergeCells count="15">
    <mergeCell ref="L4:M4"/>
    <mergeCell ref="N4:O4"/>
    <mergeCell ref="P4:Q4"/>
    <mergeCell ref="H4:I4"/>
    <mergeCell ref="B4:C4"/>
    <mergeCell ref="D4:E4"/>
    <mergeCell ref="J4:K4"/>
    <mergeCell ref="F4:G4"/>
    <mergeCell ref="AD4:AE4"/>
    <mergeCell ref="R4:S4"/>
    <mergeCell ref="T4:U4"/>
    <mergeCell ref="V4:W4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&amp;L&amp;9&amp;D&amp;R&amp;Z&amp;F&amp;A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Indice</vt:lpstr>
      <vt:lpstr>1</vt:lpstr>
      <vt:lpstr>2</vt:lpstr>
      <vt:lpstr>3</vt:lpstr>
      <vt:lpstr>4</vt:lpstr>
      <vt:lpstr>5</vt:lpstr>
      <vt:lpstr>'1'!Área_de_impresión</vt:lpstr>
      <vt:lpstr>'2'!Área_de_impresión</vt:lpstr>
      <vt:lpstr>'3'!Área_de_impresión</vt:lpstr>
      <vt:lpstr>Indice!Área_de_impresión</vt:lpstr>
      <vt:lpstr>'4'!Títulos_a_imprimir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2025-05-12T16:08:15Z</dcterms:modified>
</cp:coreProperties>
</file>