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5390" windowHeight="4110"/>
  </bookViews>
  <sheets>
    <sheet name="Indice" sheetId="2" r:id="rId1"/>
    <sheet name="1" sheetId="3" r:id="rId2"/>
    <sheet name="2" sheetId="1" r:id="rId3"/>
    <sheet name="3" sheetId="6" r:id="rId4"/>
  </sheets>
  <definedNames>
    <definedName name="_xlnm._FilterDatabase" localSheetId="1" hidden="1">'1'!$A$5:$Q$205</definedName>
    <definedName name="_xlnm._FilterDatabase" localSheetId="2" hidden="1">'2'!$A$6:$K$328</definedName>
    <definedName name="_xlnm.Print_Area" localSheetId="1">'1'!$A$83:$Q$152</definedName>
    <definedName name="_xlnm.Print_Area" localSheetId="2">'2'!$A$2:$K$328</definedName>
  </definedNames>
  <calcPr calcId="152511"/>
</workbook>
</file>

<file path=xl/calcChain.xml><?xml version="1.0" encoding="utf-8"?>
<calcChain xmlns="http://schemas.openxmlformats.org/spreadsheetml/2006/main">
  <c r="A572" i="6" l="1"/>
  <c r="A577" i="6"/>
  <c r="A585" i="6"/>
  <c r="A590" i="6"/>
  <c r="A637" i="6"/>
  <c r="A640" i="6"/>
  <c r="A659" i="6"/>
  <c r="A680" i="6"/>
  <c r="A690" i="6"/>
  <c r="A711" i="6"/>
  <c r="A737" i="6"/>
  <c r="A742" i="6"/>
  <c r="A750" i="6"/>
  <c r="A765" i="6"/>
  <c r="A776" i="6"/>
  <c r="A798" i="6"/>
  <c r="A805" i="6"/>
  <c r="A812" i="6"/>
  <c r="A821" i="6"/>
  <c r="A299" i="6"/>
  <c r="A304" i="6"/>
  <c r="A312" i="6"/>
  <c r="A318" i="6"/>
  <c r="A363" i="6"/>
  <c r="A366" i="6"/>
  <c r="A386" i="6"/>
  <c r="A407" i="6"/>
  <c r="A417" i="6"/>
  <c r="A439" i="6"/>
  <c r="A463" i="6"/>
  <c r="A467" i="6"/>
  <c r="A477" i="6"/>
  <c r="A492" i="6"/>
  <c r="A504" i="6"/>
  <c r="A525" i="6"/>
  <c r="A532" i="6"/>
  <c r="A539" i="6"/>
  <c r="A548" i="6"/>
  <c r="J977" i="1"/>
  <c r="I977" i="1"/>
  <c r="H977" i="1"/>
  <c r="G977" i="1"/>
  <c r="F977" i="1"/>
  <c r="F663" i="1"/>
  <c r="G663" i="1"/>
  <c r="H663" i="1"/>
  <c r="I663" i="1"/>
  <c r="J663" i="1"/>
  <c r="F667" i="1"/>
  <c r="G667" i="1"/>
  <c r="H667" i="1"/>
  <c r="I667" i="1"/>
  <c r="J667" i="1"/>
  <c r="F675" i="1"/>
  <c r="G675" i="1"/>
  <c r="H675" i="1"/>
  <c r="I675" i="1"/>
  <c r="J675" i="1"/>
  <c r="F679" i="1"/>
  <c r="G679" i="1"/>
  <c r="H679" i="1"/>
  <c r="I679" i="1"/>
  <c r="J679" i="1"/>
  <c r="F683" i="1"/>
  <c r="G683" i="1"/>
  <c r="H683" i="1"/>
  <c r="I683" i="1"/>
  <c r="J683" i="1"/>
  <c r="F685" i="1"/>
  <c r="G685" i="1"/>
  <c r="H685" i="1"/>
  <c r="I685" i="1"/>
  <c r="J685" i="1"/>
  <c r="F687" i="1"/>
  <c r="G687" i="1"/>
  <c r="H687" i="1"/>
  <c r="I687" i="1"/>
  <c r="J687" i="1"/>
  <c r="F692" i="1"/>
  <c r="G692" i="1"/>
  <c r="H692" i="1"/>
  <c r="I692" i="1"/>
  <c r="J692" i="1"/>
  <c r="F697" i="1"/>
  <c r="G697" i="1"/>
  <c r="H697" i="1"/>
  <c r="I697" i="1"/>
  <c r="J697" i="1"/>
  <c r="F700" i="1"/>
  <c r="G700" i="1"/>
  <c r="H700" i="1"/>
  <c r="I700" i="1"/>
  <c r="J700" i="1"/>
  <c r="F703" i="1"/>
  <c r="G703" i="1"/>
  <c r="H703" i="1"/>
  <c r="I703" i="1"/>
  <c r="J703" i="1"/>
  <c r="F712" i="1"/>
  <c r="G712" i="1"/>
  <c r="H712" i="1"/>
  <c r="I712" i="1"/>
  <c r="J712" i="1"/>
  <c r="F752" i="1"/>
  <c r="G752" i="1"/>
  <c r="H752" i="1"/>
  <c r="I752" i="1"/>
  <c r="J752" i="1"/>
  <c r="F765" i="1"/>
  <c r="G765" i="1"/>
  <c r="H765" i="1"/>
  <c r="I765" i="1"/>
  <c r="J765" i="1"/>
  <c r="F770" i="1"/>
  <c r="G770" i="1"/>
  <c r="H770" i="1"/>
  <c r="I770" i="1"/>
  <c r="J770" i="1"/>
  <c r="F774" i="1"/>
  <c r="G774" i="1"/>
  <c r="H774" i="1"/>
  <c r="I774" i="1"/>
  <c r="J774" i="1"/>
  <c r="F791" i="1"/>
  <c r="G791" i="1"/>
  <c r="H791" i="1"/>
  <c r="I791" i="1"/>
  <c r="J791" i="1"/>
  <c r="F793" i="1"/>
  <c r="G793" i="1"/>
  <c r="H793" i="1"/>
  <c r="I793" i="1"/>
  <c r="J793" i="1"/>
  <c r="F795" i="1"/>
  <c r="G795" i="1"/>
  <c r="H795" i="1"/>
  <c r="I795" i="1"/>
  <c r="J795" i="1"/>
  <c r="F811" i="1"/>
  <c r="G811" i="1"/>
  <c r="H811" i="1"/>
  <c r="I811" i="1"/>
  <c r="J811" i="1"/>
  <c r="F815" i="1"/>
  <c r="G815" i="1"/>
  <c r="H815" i="1"/>
  <c r="I815" i="1"/>
  <c r="J815" i="1"/>
  <c r="F818" i="1"/>
  <c r="G818" i="1"/>
  <c r="H818" i="1"/>
  <c r="I818" i="1"/>
  <c r="J818" i="1"/>
  <c r="F834" i="1"/>
  <c r="G834" i="1"/>
  <c r="H834" i="1"/>
  <c r="I834" i="1"/>
  <c r="J834" i="1"/>
  <c r="F853" i="1"/>
  <c r="G853" i="1"/>
  <c r="H853" i="1"/>
  <c r="I853" i="1"/>
  <c r="J853" i="1"/>
  <c r="F855" i="1"/>
  <c r="G855" i="1"/>
  <c r="H855" i="1"/>
  <c r="I855" i="1"/>
  <c r="J855" i="1"/>
  <c r="F876" i="1"/>
  <c r="G876" i="1"/>
  <c r="H876" i="1"/>
  <c r="I876" i="1"/>
  <c r="J876" i="1"/>
  <c r="F878" i="1"/>
  <c r="G878" i="1"/>
  <c r="H878" i="1"/>
  <c r="I878" i="1"/>
  <c r="J878" i="1"/>
  <c r="F880" i="1"/>
  <c r="G880" i="1"/>
  <c r="H880" i="1"/>
  <c r="I880" i="1"/>
  <c r="J880" i="1"/>
  <c r="F885" i="1"/>
  <c r="G885" i="1"/>
  <c r="H885" i="1"/>
  <c r="I885" i="1"/>
  <c r="J885" i="1"/>
  <c r="F903" i="1"/>
  <c r="F904" i="1" s="1"/>
  <c r="G903" i="1"/>
  <c r="G904" i="1" s="1"/>
  <c r="H903" i="1"/>
  <c r="H904" i="1" s="1"/>
  <c r="I903" i="1"/>
  <c r="I904" i="1" s="1"/>
  <c r="J903" i="1"/>
  <c r="J904" i="1" s="1"/>
  <c r="F915" i="1"/>
  <c r="G915" i="1"/>
  <c r="H915" i="1"/>
  <c r="I915" i="1"/>
  <c r="J915" i="1"/>
  <c r="F920" i="1"/>
  <c r="G920" i="1"/>
  <c r="H920" i="1"/>
  <c r="I920" i="1"/>
  <c r="J920" i="1"/>
  <c r="F922" i="1"/>
  <c r="G922" i="1"/>
  <c r="H922" i="1"/>
  <c r="I922" i="1"/>
  <c r="J922" i="1"/>
  <c r="F932" i="1"/>
  <c r="G932" i="1"/>
  <c r="H932" i="1"/>
  <c r="I932" i="1"/>
  <c r="J932" i="1"/>
  <c r="F935" i="1"/>
  <c r="G935" i="1"/>
  <c r="H935" i="1"/>
  <c r="I935" i="1"/>
  <c r="J935" i="1"/>
  <c r="F955" i="1"/>
  <c r="F956" i="1" s="1"/>
  <c r="G955" i="1"/>
  <c r="G956" i="1" s="1"/>
  <c r="H955" i="1"/>
  <c r="H956" i="1" s="1"/>
  <c r="I955" i="1"/>
  <c r="I956" i="1" s="1"/>
  <c r="J955" i="1"/>
  <c r="J956" i="1" s="1"/>
  <c r="F965" i="1"/>
  <c r="F966" i="1" s="1"/>
  <c r="G965" i="1"/>
  <c r="G966" i="1" s="1"/>
  <c r="H965" i="1"/>
  <c r="H966" i="1" s="1"/>
  <c r="I965" i="1"/>
  <c r="I966" i="1" s="1"/>
  <c r="J965" i="1"/>
  <c r="J966" i="1" s="1"/>
  <c r="F987" i="1"/>
  <c r="G987" i="1"/>
  <c r="H987" i="1"/>
  <c r="I987" i="1"/>
  <c r="J987" i="1"/>
  <c r="D337" i="1"/>
  <c r="F337" i="1"/>
  <c r="G337" i="1"/>
  <c r="H337" i="1"/>
  <c r="I337" i="1"/>
  <c r="J337" i="1"/>
  <c r="D340" i="1"/>
  <c r="F340" i="1"/>
  <c r="G340" i="1"/>
  <c r="H340" i="1"/>
  <c r="I340" i="1"/>
  <c r="J340" i="1"/>
  <c r="D350" i="1"/>
  <c r="F350" i="1"/>
  <c r="G350" i="1"/>
  <c r="H350" i="1"/>
  <c r="I350" i="1"/>
  <c r="J350" i="1"/>
  <c r="D354" i="1"/>
  <c r="F354" i="1"/>
  <c r="G354" i="1"/>
  <c r="H354" i="1"/>
  <c r="I354" i="1"/>
  <c r="J354" i="1"/>
  <c r="D358" i="1"/>
  <c r="F358" i="1"/>
  <c r="G358" i="1"/>
  <c r="H358" i="1"/>
  <c r="I358" i="1"/>
  <c r="J358" i="1"/>
  <c r="D361" i="1"/>
  <c r="F361" i="1"/>
  <c r="G361" i="1"/>
  <c r="H361" i="1"/>
  <c r="I361" i="1"/>
  <c r="J361" i="1"/>
  <c r="D363" i="1"/>
  <c r="F363" i="1"/>
  <c r="G363" i="1"/>
  <c r="H363" i="1"/>
  <c r="I363" i="1"/>
  <c r="J363" i="1"/>
  <c r="D365" i="1"/>
  <c r="F365" i="1"/>
  <c r="G365" i="1"/>
  <c r="H365" i="1"/>
  <c r="I365" i="1"/>
  <c r="J365" i="1"/>
  <c r="A366" i="1"/>
  <c r="D370" i="1"/>
  <c r="F370" i="1"/>
  <c r="F371" i="1" s="1"/>
  <c r="G370" i="1"/>
  <c r="G371" i="1" s="1"/>
  <c r="H370" i="1"/>
  <c r="H371" i="1" s="1"/>
  <c r="I370" i="1"/>
  <c r="I371" i="1" s="1"/>
  <c r="J370" i="1"/>
  <c r="J371" i="1" s="1"/>
  <c r="A371" i="1"/>
  <c r="D376" i="1"/>
  <c r="F376" i="1"/>
  <c r="G376" i="1"/>
  <c r="H376" i="1"/>
  <c r="I376" i="1"/>
  <c r="J376" i="1"/>
  <c r="D379" i="1"/>
  <c r="F379" i="1"/>
  <c r="G379" i="1"/>
  <c r="H379" i="1"/>
  <c r="I379" i="1"/>
  <c r="J379" i="1"/>
  <c r="D382" i="1"/>
  <c r="F382" i="1"/>
  <c r="G382" i="1"/>
  <c r="H382" i="1"/>
  <c r="I382" i="1"/>
  <c r="J382" i="1"/>
  <c r="A383" i="1"/>
  <c r="D390" i="1"/>
  <c r="F390" i="1"/>
  <c r="F391" i="1" s="1"/>
  <c r="G390" i="1"/>
  <c r="G391" i="1" s="1"/>
  <c r="H390" i="1"/>
  <c r="H391" i="1" s="1"/>
  <c r="I390" i="1"/>
  <c r="I391" i="1" s="1"/>
  <c r="J390" i="1"/>
  <c r="J391" i="1" s="1"/>
  <c r="A391" i="1"/>
  <c r="D428" i="1"/>
  <c r="F428" i="1"/>
  <c r="G428" i="1"/>
  <c r="H428" i="1"/>
  <c r="I428" i="1"/>
  <c r="J428" i="1"/>
  <c r="D441" i="1"/>
  <c r="F441" i="1"/>
  <c r="G441" i="1"/>
  <c r="H441" i="1"/>
  <c r="I441" i="1"/>
  <c r="J441" i="1"/>
  <c r="A442" i="1"/>
  <c r="D445" i="1"/>
  <c r="F445" i="1"/>
  <c r="F446" i="1" s="1"/>
  <c r="G445" i="1"/>
  <c r="G446" i="1" s="1"/>
  <c r="H445" i="1"/>
  <c r="H446" i="1" s="1"/>
  <c r="I445" i="1"/>
  <c r="I446" i="1" s="1"/>
  <c r="J445" i="1"/>
  <c r="J446" i="1" s="1"/>
  <c r="A446" i="1"/>
  <c r="D448" i="1"/>
  <c r="F448" i="1"/>
  <c r="G448" i="1"/>
  <c r="H448" i="1"/>
  <c r="I448" i="1"/>
  <c r="J448" i="1"/>
  <c r="D466" i="1"/>
  <c r="F466" i="1"/>
  <c r="G466" i="1"/>
  <c r="H466" i="1"/>
  <c r="I466" i="1"/>
  <c r="J466" i="1"/>
  <c r="D468" i="1"/>
  <c r="F468" i="1"/>
  <c r="G468" i="1"/>
  <c r="H468" i="1"/>
  <c r="I468" i="1"/>
  <c r="J468" i="1"/>
  <c r="D470" i="1"/>
  <c r="F470" i="1"/>
  <c r="G470" i="1"/>
  <c r="H470" i="1"/>
  <c r="I470" i="1"/>
  <c r="J470" i="1"/>
  <c r="A471" i="1"/>
  <c r="D484" i="1"/>
  <c r="F484" i="1"/>
  <c r="G484" i="1"/>
  <c r="H484" i="1"/>
  <c r="I484" i="1"/>
  <c r="J484" i="1"/>
  <c r="D487" i="1"/>
  <c r="F487" i="1"/>
  <c r="G487" i="1"/>
  <c r="H487" i="1"/>
  <c r="I487" i="1"/>
  <c r="J487" i="1"/>
  <c r="D490" i="1"/>
  <c r="F490" i="1"/>
  <c r="G490" i="1"/>
  <c r="H490" i="1"/>
  <c r="I490" i="1"/>
  <c r="J490" i="1"/>
  <c r="A491" i="1"/>
  <c r="D500" i="1"/>
  <c r="F500" i="1"/>
  <c r="F501" i="1" s="1"/>
  <c r="G500" i="1"/>
  <c r="G501" i="1" s="1"/>
  <c r="H500" i="1"/>
  <c r="H501" i="1" s="1"/>
  <c r="I500" i="1"/>
  <c r="I501" i="1" s="1"/>
  <c r="J500" i="1"/>
  <c r="J501" i="1" s="1"/>
  <c r="A501" i="1"/>
  <c r="D503" i="1"/>
  <c r="F503" i="1"/>
  <c r="G503" i="1"/>
  <c r="H503" i="1"/>
  <c r="I503" i="1"/>
  <c r="J503" i="1"/>
  <c r="D523" i="1"/>
  <c r="F523" i="1"/>
  <c r="G523" i="1"/>
  <c r="H523" i="1"/>
  <c r="I523" i="1"/>
  <c r="J523" i="1"/>
  <c r="D525" i="1"/>
  <c r="F525" i="1"/>
  <c r="G525" i="1"/>
  <c r="H525" i="1"/>
  <c r="I525" i="1"/>
  <c r="J525" i="1"/>
  <c r="A526" i="1"/>
  <c r="D546" i="1"/>
  <c r="F546" i="1"/>
  <c r="G546" i="1"/>
  <c r="H546" i="1"/>
  <c r="I546" i="1"/>
  <c r="J546" i="1"/>
  <c r="D548" i="1"/>
  <c r="F548" i="1"/>
  <c r="G548" i="1"/>
  <c r="H548" i="1"/>
  <c r="I548" i="1"/>
  <c r="J548" i="1"/>
  <c r="D550" i="1"/>
  <c r="F550" i="1"/>
  <c r="G550" i="1"/>
  <c r="H550" i="1"/>
  <c r="I550" i="1"/>
  <c r="J550" i="1"/>
  <c r="D555" i="1"/>
  <c r="F555" i="1"/>
  <c r="G555" i="1"/>
  <c r="H555" i="1"/>
  <c r="I555" i="1"/>
  <c r="J555" i="1"/>
  <c r="A556" i="1"/>
  <c r="D561" i="1"/>
  <c r="F561" i="1"/>
  <c r="G561" i="1"/>
  <c r="H561" i="1"/>
  <c r="I561" i="1"/>
  <c r="J561" i="1"/>
  <c r="D563" i="1"/>
  <c r="F563" i="1"/>
  <c r="G563" i="1"/>
  <c r="H563" i="1"/>
  <c r="I563" i="1"/>
  <c r="J563" i="1"/>
  <c r="A564" i="1"/>
  <c r="D574" i="1"/>
  <c r="F574" i="1"/>
  <c r="F575" i="1" s="1"/>
  <c r="G574" i="1"/>
  <c r="G575" i="1" s="1"/>
  <c r="H574" i="1"/>
  <c r="H575" i="1" s="1"/>
  <c r="I574" i="1"/>
  <c r="I575" i="1" s="1"/>
  <c r="J574" i="1"/>
  <c r="J575" i="1" s="1"/>
  <c r="A575" i="1"/>
  <c r="D585" i="1"/>
  <c r="F585" i="1"/>
  <c r="G585" i="1"/>
  <c r="H585" i="1"/>
  <c r="I585" i="1"/>
  <c r="J585" i="1"/>
  <c r="D588" i="1"/>
  <c r="F588" i="1"/>
  <c r="G588" i="1"/>
  <c r="H588" i="1"/>
  <c r="I588" i="1"/>
  <c r="J588" i="1"/>
  <c r="D590" i="1"/>
  <c r="F590" i="1"/>
  <c r="G590" i="1"/>
  <c r="H590" i="1"/>
  <c r="I590" i="1"/>
  <c r="J590" i="1"/>
  <c r="A591" i="1"/>
  <c r="D599" i="1"/>
  <c r="F599" i="1"/>
  <c r="G599" i="1"/>
  <c r="H599" i="1"/>
  <c r="I599" i="1"/>
  <c r="J599" i="1"/>
  <c r="D602" i="1"/>
  <c r="F602" i="1"/>
  <c r="G602" i="1"/>
  <c r="H602" i="1"/>
  <c r="I602" i="1"/>
  <c r="J602" i="1"/>
  <c r="A603" i="1"/>
  <c r="D620" i="1"/>
  <c r="F620" i="1"/>
  <c r="F621" i="1" s="1"/>
  <c r="G620" i="1"/>
  <c r="G621" i="1" s="1"/>
  <c r="H620" i="1"/>
  <c r="H621" i="1" s="1"/>
  <c r="I620" i="1"/>
  <c r="I621" i="1" s="1"/>
  <c r="J620" i="1"/>
  <c r="J621" i="1" s="1"/>
  <c r="A621" i="1"/>
  <c r="D630" i="1"/>
  <c r="F630" i="1"/>
  <c r="F631" i="1" s="1"/>
  <c r="G630" i="1"/>
  <c r="G631" i="1" s="1"/>
  <c r="H630" i="1"/>
  <c r="H631" i="1" s="1"/>
  <c r="I630" i="1"/>
  <c r="I631" i="1" s="1"/>
  <c r="J630" i="1"/>
  <c r="J631" i="1" s="1"/>
  <c r="A631" i="1"/>
  <c r="D641" i="1"/>
  <c r="F641" i="1"/>
  <c r="F642" i="1" s="1"/>
  <c r="G641" i="1"/>
  <c r="G642" i="1" s="1"/>
  <c r="H641" i="1"/>
  <c r="H642" i="1" s="1"/>
  <c r="I641" i="1"/>
  <c r="I642" i="1" s="1"/>
  <c r="J641" i="1"/>
  <c r="J642" i="1" s="1"/>
  <c r="A642" i="1"/>
  <c r="D651" i="1"/>
  <c r="F651" i="1"/>
  <c r="F652" i="1" s="1"/>
  <c r="G651" i="1"/>
  <c r="G652" i="1" s="1"/>
  <c r="H651" i="1"/>
  <c r="H652" i="1" s="1"/>
  <c r="I651" i="1"/>
  <c r="I652" i="1" s="1"/>
  <c r="J651" i="1"/>
  <c r="J652" i="1" s="1"/>
  <c r="A652" i="1"/>
  <c r="P33" i="3"/>
  <c r="Q33" i="3"/>
  <c r="H766" i="1" l="1"/>
  <c r="H704" i="1"/>
  <c r="I856" i="1"/>
  <c r="F936" i="1"/>
  <c r="I442" i="1"/>
  <c r="I766" i="1"/>
  <c r="F526" i="1"/>
  <c r="H886" i="1"/>
  <c r="G591" i="1"/>
  <c r="F591" i="1"/>
  <c r="G923" i="1"/>
  <c r="F796" i="1"/>
  <c r="I923" i="1"/>
  <c r="J766" i="1"/>
  <c r="F766" i="1"/>
  <c r="J704" i="1"/>
  <c r="F704" i="1"/>
  <c r="G564" i="1"/>
  <c r="G603" i="1"/>
  <c r="I564" i="1"/>
  <c r="J556" i="1"/>
  <c r="F556" i="1"/>
  <c r="H526" i="1"/>
  <c r="I936" i="1"/>
  <c r="J936" i="1"/>
  <c r="I688" i="1"/>
  <c r="H591" i="1"/>
  <c r="J591" i="1"/>
  <c r="I556" i="1"/>
  <c r="G526" i="1"/>
  <c r="I526" i="1"/>
  <c r="J491" i="1"/>
  <c r="F491" i="1"/>
  <c r="J923" i="1"/>
  <c r="F923" i="1"/>
  <c r="H923" i="1"/>
  <c r="G886" i="1"/>
  <c r="G796" i="1"/>
  <c r="H796" i="1"/>
  <c r="I796" i="1"/>
  <c r="J796" i="1"/>
  <c r="I704" i="1"/>
  <c r="G704" i="1"/>
  <c r="G936" i="1"/>
  <c r="H936" i="1"/>
  <c r="J821" i="1"/>
  <c r="F821" i="1"/>
  <c r="J526" i="1"/>
  <c r="G442" i="1"/>
  <c r="G821" i="1"/>
  <c r="H821" i="1"/>
  <c r="I821" i="1"/>
  <c r="G766" i="1"/>
  <c r="J688" i="1"/>
  <c r="F688" i="1"/>
  <c r="G688" i="1"/>
  <c r="H688" i="1"/>
  <c r="G856" i="1"/>
  <c r="H856" i="1"/>
  <c r="J564" i="1"/>
  <c r="F564" i="1"/>
  <c r="J442" i="1"/>
  <c r="F442" i="1"/>
  <c r="I886" i="1"/>
  <c r="J886" i="1"/>
  <c r="F886" i="1"/>
  <c r="J856" i="1"/>
  <c r="F856" i="1"/>
  <c r="I591" i="1"/>
  <c r="I603" i="1"/>
  <c r="H556" i="1"/>
  <c r="G491" i="1"/>
  <c r="I491" i="1"/>
  <c r="H603" i="1"/>
  <c r="G556" i="1"/>
  <c r="J603" i="1"/>
  <c r="F603" i="1"/>
  <c r="H564" i="1"/>
  <c r="H442" i="1"/>
  <c r="H491" i="1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58" i="3"/>
  <c r="Q93" i="3"/>
  <c r="F187" i="6"/>
  <c r="Q90" i="3"/>
  <c r="F126" i="6"/>
  <c r="Q87" i="3"/>
  <c r="P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Q76" i="3"/>
  <c r="P76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Q59" i="3"/>
  <c r="P59" i="3"/>
  <c r="P58" i="3"/>
  <c r="D77" i="3"/>
  <c r="B77" i="3"/>
  <c r="G58" i="3"/>
  <c r="G77" i="3" s="1"/>
  <c r="E58" i="3"/>
  <c r="E77" i="3" s="1"/>
  <c r="C58" i="3"/>
  <c r="C77" i="3" s="1"/>
  <c r="O77" i="3"/>
  <c r="N77" i="3"/>
  <c r="M77" i="3"/>
  <c r="L77" i="3"/>
  <c r="K77" i="3"/>
  <c r="J77" i="3"/>
  <c r="I77" i="3"/>
  <c r="H77" i="3"/>
  <c r="F77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J259" i="1"/>
  <c r="J262" i="1"/>
  <c r="J264" i="1"/>
  <c r="I259" i="1"/>
  <c r="I262" i="1"/>
  <c r="I264" i="1"/>
  <c r="H259" i="1"/>
  <c r="H262" i="1"/>
  <c r="H264" i="1"/>
  <c r="G259" i="1"/>
  <c r="G262" i="1"/>
  <c r="G264" i="1"/>
  <c r="F259" i="1"/>
  <c r="F262" i="1"/>
  <c r="F264" i="1"/>
  <c r="J325" i="1"/>
  <c r="I325" i="1"/>
  <c r="H325" i="1"/>
  <c r="G325" i="1"/>
  <c r="F325" i="1"/>
  <c r="J323" i="1"/>
  <c r="I323" i="1"/>
  <c r="H323" i="1"/>
  <c r="G323" i="1"/>
  <c r="F323" i="1"/>
  <c r="J314" i="1"/>
  <c r="J315" i="1" s="1"/>
  <c r="I314" i="1"/>
  <c r="I315" i="1" s="1"/>
  <c r="H314" i="1"/>
  <c r="H315" i="1" s="1"/>
  <c r="G314" i="1"/>
  <c r="G315" i="1" s="1"/>
  <c r="F314" i="1"/>
  <c r="F315" i="1" s="1"/>
  <c r="J303" i="1"/>
  <c r="J304" i="1" s="1"/>
  <c r="I303" i="1"/>
  <c r="I304" i="1" s="1"/>
  <c r="H303" i="1"/>
  <c r="H304" i="1" s="1"/>
  <c r="G303" i="1"/>
  <c r="G304" i="1" s="1"/>
  <c r="F303" i="1"/>
  <c r="F304" i="1" s="1"/>
  <c r="J293" i="1"/>
  <c r="J294" i="1" s="1"/>
  <c r="I293" i="1"/>
  <c r="I294" i="1" s="1"/>
  <c r="H293" i="1"/>
  <c r="H294" i="1" s="1"/>
  <c r="G293" i="1"/>
  <c r="G294" i="1" s="1"/>
  <c r="F293" i="1"/>
  <c r="F294" i="1" s="1"/>
  <c r="J276" i="1"/>
  <c r="I276" i="1"/>
  <c r="H276" i="1"/>
  <c r="G276" i="1"/>
  <c r="F276" i="1"/>
  <c r="J273" i="1"/>
  <c r="I273" i="1"/>
  <c r="H273" i="1"/>
  <c r="G273" i="1"/>
  <c r="F273" i="1"/>
  <c r="J249" i="1"/>
  <c r="J250" i="1" s="1"/>
  <c r="I249" i="1"/>
  <c r="I250" i="1" s="1"/>
  <c r="H249" i="1"/>
  <c r="H250" i="1" s="1"/>
  <c r="G249" i="1"/>
  <c r="G250" i="1" s="1"/>
  <c r="F249" i="1"/>
  <c r="F250" i="1" s="1"/>
  <c r="J238" i="1"/>
  <c r="I238" i="1"/>
  <c r="H238" i="1"/>
  <c r="G238" i="1"/>
  <c r="F238" i="1"/>
  <c r="J236" i="1"/>
  <c r="I236" i="1"/>
  <c r="H236" i="1"/>
  <c r="G236" i="1"/>
  <c r="F236" i="1"/>
  <c r="J231" i="1"/>
  <c r="I231" i="1"/>
  <c r="H231" i="1"/>
  <c r="G231" i="1"/>
  <c r="F231" i="1"/>
  <c r="J226" i="1"/>
  <c r="I226" i="1"/>
  <c r="H226" i="1"/>
  <c r="G226" i="1"/>
  <c r="F226" i="1"/>
  <c r="J222" i="1"/>
  <c r="I222" i="1"/>
  <c r="H222" i="1"/>
  <c r="G222" i="1"/>
  <c r="F222" i="1"/>
  <c r="J220" i="1"/>
  <c r="I220" i="1"/>
  <c r="H220" i="1"/>
  <c r="G220" i="1"/>
  <c r="F220" i="1"/>
  <c r="J197" i="1"/>
  <c r="I197" i="1"/>
  <c r="H197" i="1"/>
  <c r="G197" i="1"/>
  <c r="F197" i="1"/>
  <c r="J195" i="1"/>
  <c r="I195" i="1"/>
  <c r="H195" i="1"/>
  <c r="G195" i="1"/>
  <c r="F195" i="1"/>
  <c r="J175" i="1"/>
  <c r="I175" i="1"/>
  <c r="H175" i="1"/>
  <c r="G175" i="1"/>
  <c r="F175" i="1"/>
  <c r="J172" i="1"/>
  <c r="I172" i="1"/>
  <c r="H172" i="1"/>
  <c r="G172" i="1"/>
  <c r="F172" i="1"/>
  <c r="J163" i="1"/>
  <c r="I163" i="1"/>
  <c r="H163" i="1"/>
  <c r="G163" i="1"/>
  <c r="F163" i="1"/>
  <c r="J161" i="1"/>
  <c r="I161" i="1"/>
  <c r="H161" i="1"/>
  <c r="G161" i="1"/>
  <c r="F161" i="1"/>
  <c r="J158" i="1"/>
  <c r="I158" i="1"/>
  <c r="H158" i="1"/>
  <c r="G158" i="1"/>
  <c r="F158" i="1"/>
  <c r="J142" i="1"/>
  <c r="I142" i="1"/>
  <c r="H142" i="1"/>
  <c r="G142" i="1"/>
  <c r="F142" i="1"/>
  <c r="J140" i="1"/>
  <c r="I140" i="1"/>
  <c r="H140" i="1"/>
  <c r="G140" i="1"/>
  <c r="F140" i="1"/>
  <c r="J138" i="1"/>
  <c r="I138" i="1"/>
  <c r="H138" i="1"/>
  <c r="G138" i="1"/>
  <c r="F138" i="1"/>
  <c r="J122" i="1"/>
  <c r="I122" i="1"/>
  <c r="H122" i="1"/>
  <c r="G122" i="1"/>
  <c r="F122" i="1"/>
  <c r="J119" i="1"/>
  <c r="I119" i="1"/>
  <c r="H119" i="1"/>
  <c r="G119" i="1"/>
  <c r="F119" i="1"/>
  <c r="J115" i="1"/>
  <c r="I115" i="1"/>
  <c r="H115" i="1"/>
  <c r="G115" i="1"/>
  <c r="F115" i="1"/>
  <c r="J102" i="1"/>
  <c r="I102" i="1"/>
  <c r="H102" i="1"/>
  <c r="G102" i="1"/>
  <c r="F102" i="1"/>
  <c r="J61" i="1"/>
  <c r="I61" i="1"/>
  <c r="H61" i="1"/>
  <c r="G61" i="1"/>
  <c r="F61" i="1"/>
  <c r="J52" i="1"/>
  <c r="I52" i="1"/>
  <c r="H52" i="1"/>
  <c r="G52" i="1"/>
  <c r="F52" i="1"/>
  <c r="J49" i="1"/>
  <c r="I49" i="1"/>
  <c r="H49" i="1"/>
  <c r="G49" i="1"/>
  <c r="F49" i="1"/>
  <c r="J46" i="1"/>
  <c r="I46" i="1"/>
  <c r="H46" i="1"/>
  <c r="G46" i="1"/>
  <c r="F46" i="1"/>
  <c r="J43" i="1"/>
  <c r="I43" i="1"/>
  <c r="H43" i="1"/>
  <c r="G43" i="1"/>
  <c r="F43" i="1"/>
  <c r="J40" i="1"/>
  <c r="I40" i="1"/>
  <c r="H40" i="1"/>
  <c r="G40" i="1"/>
  <c r="F40" i="1"/>
  <c r="J38" i="1"/>
  <c r="I38" i="1"/>
  <c r="H38" i="1"/>
  <c r="G38" i="1"/>
  <c r="F38" i="1"/>
  <c r="J36" i="1"/>
  <c r="I36" i="1"/>
  <c r="H36" i="1"/>
  <c r="G36" i="1"/>
  <c r="F36" i="1"/>
  <c r="J32" i="1"/>
  <c r="I32" i="1"/>
  <c r="H32" i="1"/>
  <c r="G32" i="1"/>
  <c r="F32" i="1"/>
  <c r="J28" i="1"/>
  <c r="I28" i="1"/>
  <c r="H28" i="1"/>
  <c r="G28" i="1"/>
  <c r="F28" i="1"/>
  <c r="J22" i="1"/>
  <c r="I22" i="1"/>
  <c r="H22" i="1"/>
  <c r="G22" i="1"/>
  <c r="F22" i="1"/>
  <c r="J12" i="1"/>
  <c r="I12" i="1"/>
  <c r="H12" i="1"/>
  <c r="G12" i="1"/>
  <c r="F12" i="1"/>
  <c r="J10" i="1"/>
  <c r="I10" i="1"/>
  <c r="H10" i="1"/>
  <c r="G10" i="1"/>
  <c r="F10" i="1"/>
  <c r="F989" i="1" l="1"/>
  <c r="J989" i="1"/>
  <c r="H989" i="1"/>
  <c r="I989" i="1"/>
  <c r="G989" i="1"/>
  <c r="F326" i="1"/>
  <c r="I265" i="1"/>
  <c r="G239" i="1"/>
  <c r="H116" i="1"/>
  <c r="F265" i="1"/>
  <c r="J265" i="1"/>
  <c r="G53" i="1"/>
  <c r="G116" i="1"/>
  <c r="I239" i="1"/>
  <c r="H239" i="1"/>
  <c r="I326" i="1"/>
  <c r="J277" i="1"/>
  <c r="F198" i="1"/>
  <c r="G232" i="1"/>
  <c r="H265" i="1"/>
  <c r="J198" i="1"/>
  <c r="I198" i="1"/>
  <c r="G265" i="1"/>
  <c r="H143" i="1"/>
  <c r="H277" i="1"/>
  <c r="G277" i="1"/>
  <c r="J326" i="1"/>
  <c r="I41" i="1"/>
  <c r="G41" i="1"/>
  <c r="H53" i="1"/>
  <c r="I143" i="1"/>
  <c r="H198" i="1"/>
  <c r="J232" i="1"/>
  <c r="I277" i="1"/>
  <c r="I53" i="1"/>
  <c r="I116" i="1"/>
  <c r="F143" i="1"/>
  <c r="J143" i="1"/>
  <c r="G198" i="1"/>
  <c r="F232" i="1"/>
  <c r="F239" i="1"/>
  <c r="J239" i="1"/>
  <c r="F277" i="1"/>
  <c r="G326" i="1"/>
  <c r="J41" i="1"/>
  <c r="F41" i="1"/>
  <c r="H41" i="1"/>
  <c r="F53" i="1"/>
  <c r="J53" i="1"/>
  <c r="F116" i="1"/>
  <c r="J116" i="1"/>
  <c r="G143" i="1"/>
  <c r="I232" i="1"/>
  <c r="H232" i="1"/>
  <c r="Q52" i="3"/>
  <c r="P27" i="3"/>
  <c r="Q27" i="3"/>
  <c r="P52" i="3"/>
  <c r="Q102" i="3"/>
  <c r="Q58" i="3"/>
  <c r="Q77" i="3" s="1"/>
  <c r="P77" i="3"/>
  <c r="H327" i="1" l="1"/>
</calcChain>
</file>

<file path=xl/sharedStrings.xml><?xml version="1.0" encoding="utf-8"?>
<sst xmlns="http://schemas.openxmlformats.org/spreadsheetml/2006/main" count="13173" uniqueCount="1359">
  <si>
    <t>NOMBRE BUQUE</t>
  </si>
  <si>
    <t>MATRICULA</t>
  </si>
  <si>
    <t>FOLIO</t>
  </si>
  <si>
    <t>CENSO POR MODALIDAD</t>
  </si>
  <si>
    <t>PUERTO BASE</t>
  </si>
  <si>
    <t>TRB</t>
  </si>
  <si>
    <t>GT</t>
  </si>
  <si>
    <t>ESLORA TT</t>
  </si>
  <si>
    <t>ESLORA PP</t>
  </si>
  <si>
    <t>POTENCIA</t>
  </si>
  <si>
    <t>TIPO CASCO</t>
  </si>
  <si>
    <t>LUSCINDA</t>
  </si>
  <si>
    <t>GI-6</t>
  </si>
  <si>
    <t xml:space="preserve">1-97   </t>
  </si>
  <si>
    <t>ARRASTRE DE FONDO EN CANTABRICO NW</t>
  </si>
  <si>
    <t>AVILES</t>
  </si>
  <si>
    <t>ACERO</t>
  </si>
  <si>
    <t>TRAVESAU</t>
  </si>
  <si>
    <t>3-03</t>
  </si>
  <si>
    <t>TRAVESIA</t>
  </si>
  <si>
    <t xml:space="preserve">1-99   </t>
  </si>
  <si>
    <t>3 Embarcaciones</t>
  </si>
  <si>
    <t>XUAN MONCHO</t>
  </si>
  <si>
    <t>3-04</t>
  </si>
  <si>
    <t>ARTES FIJAS EN ZONAS CIEM VB, VI,VII y VIIIabde.</t>
  </si>
  <si>
    <t>1 Embarcación</t>
  </si>
  <si>
    <t>ADORACION</t>
  </si>
  <si>
    <t>VILL-4</t>
  </si>
  <si>
    <t xml:space="preserve">279    </t>
  </si>
  <si>
    <t>ARTES MENORES EN CANTABRICO NW</t>
  </si>
  <si>
    <t xml:space="preserve">AVILES                        </t>
  </si>
  <si>
    <t/>
  </si>
  <si>
    <t>MADERA</t>
  </si>
  <si>
    <t>ADRIANA</t>
  </si>
  <si>
    <t>CO-3</t>
  </si>
  <si>
    <t xml:space="preserve">1555   </t>
  </si>
  <si>
    <t>POLIESTER</t>
  </si>
  <si>
    <t>ALFONSO QUINTO</t>
  </si>
  <si>
    <t>VILL-3</t>
  </si>
  <si>
    <t xml:space="preserve">5-00   </t>
  </si>
  <si>
    <t>BEM</t>
  </si>
  <si>
    <t>GI-5</t>
  </si>
  <si>
    <t>2-01</t>
  </si>
  <si>
    <t>BIEMPICA TRES</t>
  </si>
  <si>
    <t>LAS TRES HERMANAS</t>
  </si>
  <si>
    <t>CO-4</t>
  </si>
  <si>
    <t xml:space="preserve">1836   </t>
  </si>
  <si>
    <t>MARIA JESUS II</t>
  </si>
  <si>
    <t>GI-4</t>
  </si>
  <si>
    <t xml:space="preserve">1420   </t>
  </si>
  <si>
    <t>PABLO LUIS</t>
  </si>
  <si>
    <t>1-09</t>
  </si>
  <si>
    <t>YOHANAMAR</t>
  </si>
  <si>
    <t>AV-1</t>
  </si>
  <si>
    <t>1-15</t>
  </si>
  <si>
    <t>9 Embarcaciones</t>
  </si>
  <si>
    <t>ARDORAN</t>
  </si>
  <si>
    <t>SS-3</t>
  </si>
  <si>
    <t xml:space="preserve">2-92   </t>
  </si>
  <si>
    <t>CERCO EN CANTABRICO NW</t>
  </si>
  <si>
    <t>NUEVO SAN MATEO</t>
  </si>
  <si>
    <t xml:space="preserve">2-97   </t>
  </si>
  <si>
    <t>NUEVO SANTANINA</t>
  </si>
  <si>
    <t xml:space="preserve">2-96   </t>
  </si>
  <si>
    <t>SIEMPRE RATONERO</t>
  </si>
  <si>
    <t xml:space="preserve">1-00   </t>
  </si>
  <si>
    <t>VIRGEN DEL CARRIL</t>
  </si>
  <si>
    <t>ST-3</t>
  </si>
  <si>
    <t>3-01</t>
  </si>
  <si>
    <t>5 Embarcaciones</t>
  </si>
  <si>
    <t>BENYJOR</t>
  </si>
  <si>
    <t>GI-8</t>
  </si>
  <si>
    <t xml:space="preserve">12-99  </t>
  </si>
  <si>
    <t>PALANGRE DE FONDO EN CANTABRICO NW</t>
  </si>
  <si>
    <t>EL CISNE DE</t>
  </si>
  <si>
    <t>EL MARINA</t>
  </si>
  <si>
    <t>GI-7</t>
  </si>
  <si>
    <t xml:space="preserve">1-94   </t>
  </si>
  <si>
    <t>CANTO NUEVO</t>
  </si>
  <si>
    <t>PALANGRE DE FONDO MENORES 100 TRB EN VIIIabde.</t>
  </si>
  <si>
    <t>SIEMPRE BALUARTE</t>
  </si>
  <si>
    <t xml:space="preserve">2-94   </t>
  </si>
  <si>
    <t>VILLASELAN</t>
  </si>
  <si>
    <t xml:space="preserve">2194   </t>
  </si>
  <si>
    <t>ESMERALDA TERCERO</t>
  </si>
  <si>
    <t>1-04</t>
  </si>
  <si>
    <t>RASCO EN CANTABRICO NW</t>
  </si>
  <si>
    <t>JOSE EDUARDO</t>
  </si>
  <si>
    <t>2-05</t>
  </si>
  <si>
    <t>VOLANTA EN CANTABRICO NW</t>
  </si>
  <si>
    <t>26 Embarcaciones</t>
  </si>
  <si>
    <t>LETE</t>
  </si>
  <si>
    <t xml:space="preserve">1742   </t>
  </si>
  <si>
    <t>BAÑUGUES</t>
  </si>
  <si>
    <t>ADRIANA TERCERO</t>
  </si>
  <si>
    <t xml:space="preserve">4-99   </t>
  </si>
  <si>
    <t xml:space="preserve">BUSTIO                        </t>
  </si>
  <si>
    <t>MARIA REBECA</t>
  </si>
  <si>
    <t>BUSTIO</t>
  </si>
  <si>
    <t>2 Embarcaciones</t>
  </si>
  <si>
    <t>EL DIANA</t>
  </si>
  <si>
    <t>GI-1</t>
  </si>
  <si>
    <t>2-00</t>
  </si>
  <si>
    <t>ESTRELLA LA MAÑANA</t>
  </si>
  <si>
    <t>1-01</t>
  </si>
  <si>
    <t>BEREZMAR</t>
  </si>
  <si>
    <t>FE-3</t>
  </si>
  <si>
    <t>2-03</t>
  </si>
  <si>
    <t>NUEVO MONTEVEO</t>
  </si>
  <si>
    <t>6 Embarcaciones</t>
  </si>
  <si>
    <t>CACIPES</t>
  </si>
  <si>
    <t xml:space="preserve">1-96   </t>
  </si>
  <si>
    <t>CANDAS</t>
  </si>
  <si>
    <t>DENISE Y JOEL</t>
  </si>
  <si>
    <t>1-13</t>
  </si>
  <si>
    <t>FRENI</t>
  </si>
  <si>
    <t xml:space="preserve">1773   </t>
  </si>
  <si>
    <t xml:space="preserve">CANDAS                        </t>
  </si>
  <si>
    <t>NUEVO ABELAN</t>
  </si>
  <si>
    <t xml:space="preserve">2-98   </t>
  </si>
  <si>
    <t>NURIA JOSE LUIS</t>
  </si>
  <si>
    <t>O ULTIMO</t>
  </si>
  <si>
    <t>6-04</t>
  </si>
  <si>
    <t>OSIRIS</t>
  </si>
  <si>
    <t xml:space="preserve">1309   </t>
  </si>
  <si>
    <t>7 Embarcaciones</t>
  </si>
  <si>
    <t>ALICIA</t>
  </si>
  <si>
    <t xml:space="preserve">1286   </t>
  </si>
  <si>
    <t>CUDILLERO</t>
  </si>
  <si>
    <t>ANABEL</t>
  </si>
  <si>
    <t xml:space="preserve">2106   </t>
  </si>
  <si>
    <t xml:space="preserve">CUDILLERO                     </t>
  </si>
  <si>
    <t>APARICIO</t>
  </si>
  <si>
    <t xml:space="preserve">3-94   </t>
  </si>
  <si>
    <t>CABALLA</t>
  </si>
  <si>
    <t xml:space="preserve">1745   </t>
  </si>
  <si>
    <t>CLAVEL DE MAYO</t>
  </si>
  <si>
    <t xml:space="preserve">1488   </t>
  </si>
  <si>
    <t>CRUZ DEL SUR</t>
  </si>
  <si>
    <t xml:space="preserve">2101   </t>
  </si>
  <si>
    <t>FELISINA UNO</t>
  </si>
  <si>
    <t>GILDOPAZO DOS</t>
  </si>
  <si>
    <t>VI-2</t>
  </si>
  <si>
    <t>HERES MARIA</t>
  </si>
  <si>
    <t xml:space="preserve">1781   </t>
  </si>
  <si>
    <t>HERMANOS LOPEZ MARTINEZ</t>
  </si>
  <si>
    <t xml:space="preserve">3-92   </t>
  </si>
  <si>
    <t>JARA</t>
  </si>
  <si>
    <t xml:space="preserve">1296   </t>
  </si>
  <si>
    <t>LAURA</t>
  </si>
  <si>
    <t>VI-1</t>
  </si>
  <si>
    <t xml:space="preserve">1802   </t>
  </si>
  <si>
    <t>LA SAMARIA</t>
  </si>
  <si>
    <t xml:space="preserve">2145   </t>
  </si>
  <si>
    <t>LEAL</t>
  </si>
  <si>
    <t xml:space="preserve">2177   </t>
  </si>
  <si>
    <t>LENA</t>
  </si>
  <si>
    <t xml:space="preserve">1487   </t>
  </si>
  <si>
    <t>LOS CHARITOS</t>
  </si>
  <si>
    <t xml:space="preserve">4-00   </t>
  </si>
  <si>
    <t>MAR DE SALVORA</t>
  </si>
  <si>
    <t>MARES</t>
  </si>
  <si>
    <t xml:space="preserve">1299   </t>
  </si>
  <si>
    <t>MARTA IRENE</t>
  </si>
  <si>
    <t xml:space="preserve">1686   </t>
  </si>
  <si>
    <t>MARU MARU</t>
  </si>
  <si>
    <t>1-06</t>
  </si>
  <si>
    <t>MIS NIETOS</t>
  </si>
  <si>
    <t xml:space="preserve">1776   </t>
  </si>
  <si>
    <t>NOVO MAR ABIERTO</t>
  </si>
  <si>
    <t>6-05</t>
  </si>
  <si>
    <t>NUEVA BELLA</t>
  </si>
  <si>
    <t xml:space="preserve">1290   </t>
  </si>
  <si>
    <t>NUEVA ERMITA</t>
  </si>
  <si>
    <t xml:space="preserve">3-98   </t>
  </si>
  <si>
    <t>NUEVA ROMANTICA</t>
  </si>
  <si>
    <t xml:space="preserve">2205   </t>
  </si>
  <si>
    <t>NUEVO ALDEBARAN</t>
  </si>
  <si>
    <t>2-15</t>
  </si>
  <si>
    <t>NUEVO JOSMAR</t>
  </si>
  <si>
    <t>AV-2</t>
  </si>
  <si>
    <t>1-16</t>
  </si>
  <si>
    <t>OTRO</t>
  </si>
  <si>
    <t>NUEVO MARUSALVA</t>
  </si>
  <si>
    <t xml:space="preserve">4-92   </t>
  </si>
  <si>
    <t>NUEVO SANTA CLARA</t>
  </si>
  <si>
    <t>PAREDES CASAL</t>
  </si>
  <si>
    <t>CO-5</t>
  </si>
  <si>
    <t xml:space="preserve">2008   </t>
  </si>
  <si>
    <t>PIQUERO</t>
  </si>
  <si>
    <t xml:space="preserve">1748   </t>
  </si>
  <si>
    <t>ROSA LOS VIENTOS</t>
  </si>
  <si>
    <t>1-08</t>
  </si>
  <si>
    <t>ROXINA</t>
  </si>
  <si>
    <t>SARITA</t>
  </si>
  <si>
    <t xml:space="preserve">1818   </t>
  </si>
  <si>
    <t>SEIS HERMANOS</t>
  </si>
  <si>
    <t>VI-3</t>
  </si>
  <si>
    <t xml:space="preserve">1725   </t>
  </si>
  <si>
    <t>SIEMPRE GABRIEL</t>
  </si>
  <si>
    <t>GI-3</t>
  </si>
  <si>
    <t>SIEMPRE GALANA</t>
  </si>
  <si>
    <t>1-03</t>
  </si>
  <si>
    <t>SIEMPRE LLUGARINA</t>
  </si>
  <si>
    <t>VIRGEN PILAR DOS</t>
  </si>
  <si>
    <t xml:space="preserve">2204   </t>
  </si>
  <si>
    <t>39 Embarcaciones</t>
  </si>
  <si>
    <t>EL DAVID</t>
  </si>
  <si>
    <t>LAURA MAR</t>
  </si>
  <si>
    <t xml:space="preserve">1-98   </t>
  </si>
  <si>
    <t>MAR DE PEDRO</t>
  </si>
  <si>
    <t>1-07</t>
  </si>
  <si>
    <t>NOVAS TERAN</t>
  </si>
  <si>
    <t>NUBERU</t>
  </si>
  <si>
    <t>4-01</t>
  </si>
  <si>
    <t>NUEVA CARLA</t>
  </si>
  <si>
    <t>4-03</t>
  </si>
  <si>
    <t>NUEVO CARMEN</t>
  </si>
  <si>
    <t>1-05</t>
  </si>
  <si>
    <t>NUEVO FRANCES</t>
  </si>
  <si>
    <t>1-10</t>
  </si>
  <si>
    <t>NUEVO HERMANOS SUAREZ</t>
  </si>
  <si>
    <t xml:space="preserve">11-99  </t>
  </si>
  <si>
    <t>NUEVO PADRE</t>
  </si>
  <si>
    <t>SIEMPRE MARIA</t>
  </si>
  <si>
    <t>SUAREZ VALLE</t>
  </si>
  <si>
    <t xml:space="preserve">2190   </t>
  </si>
  <si>
    <t>12 Embarcaciones</t>
  </si>
  <si>
    <t>51 Embarcaciones</t>
  </si>
  <si>
    <t>HABANERIN</t>
  </si>
  <si>
    <t>2-09</t>
  </si>
  <si>
    <t>FIGUERAS</t>
  </si>
  <si>
    <t>KARMENGO AMA</t>
  </si>
  <si>
    <t>SS-1</t>
  </si>
  <si>
    <t xml:space="preserve">2359   </t>
  </si>
  <si>
    <t xml:space="preserve">FIGUERAS                      </t>
  </si>
  <si>
    <t>CABO SAN LORENZO</t>
  </si>
  <si>
    <t>GIJON</t>
  </si>
  <si>
    <t>ALEXANDRA DEL MAR</t>
  </si>
  <si>
    <t>CO-6</t>
  </si>
  <si>
    <t xml:space="preserve">GIJON                         </t>
  </si>
  <si>
    <t>ANDIÑO TXIKI</t>
  </si>
  <si>
    <t>BI-3</t>
  </si>
  <si>
    <t>1-02</t>
  </si>
  <si>
    <t>ARGITO</t>
  </si>
  <si>
    <t>VILL-1</t>
  </si>
  <si>
    <t>16-05</t>
  </si>
  <si>
    <t>CARMIN</t>
  </si>
  <si>
    <t>ENDEÑO DOS</t>
  </si>
  <si>
    <t>VI-4</t>
  </si>
  <si>
    <t xml:space="preserve">9-97   </t>
  </si>
  <si>
    <t>MAR ABIERTO</t>
  </si>
  <si>
    <t>CO-2</t>
  </si>
  <si>
    <t xml:space="preserve">3856   </t>
  </si>
  <si>
    <t>NUEVA TOÑITA</t>
  </si>
  <si>
    <t>8-00</t>
  </si>
  <si>
    <t>NUEVO GALANA</t>
  </si>
  <si>
    <t>NUEVO MAPEI</t>
  </si>
  <si>
    <t>1-12</t>
  </si>
  <si>
    <t>NUEVO TRANSITO</t>
  </si>
  <si>
    <t xml:space="preserve">1700   </t>
  </si>
  <si>
    <t>OSCARPA</t>
  </si>
  <si>
    <t xml:space="preserve">2105   </t>
  </si>
  <si>
    <t>RAIGERJUAN SEGUNDO</t>
  </si>
  <si>
    <t>SALENA TERCERO</t>
  </si>
  <si>
    <t>VILL-5</t>
  </si>
  <si>
    <t xml:space="preserve">730    </t>
  </si>
  <si>
    <t>SIEMPRE ALBA</t>
  </si>
  <si>
    <t xml:space="preserve">1-92   </t>
  </si>
  <si>
    <t>SIEMPRE CUCA</t>
  </si>
  <si>
    <t>ST-4</t>
  </si>
  <si>
    <t xml:space="preserve">6-99   </t>
  </si>
  <si>
    <t>15 Embarcaciones</t>
  </si>
  <si>
    <t>XARABAL</t>
  </si>
  <si>
    <t xml:space="preserve">5-97   </t>
  </si>
  <si>
    <t>PLAYA DE ARBEYAL</t>
  </si>
  <si>
    <t>18 Embarcaciones</t>
  </si>
  <si>
    <t>CABO LASTRES</t>
  </si>
  <si>
    <t>LASTRES</t>
  </si>
  <si>
    <t>DAVID IN</t>
  </si>
  <si>
    <t xml:space="preserve">LASTRES                       </t>
  </si>
  <si>
    <t>EL PICU PIENZU</t>
  </si>
  <si>
    <t>2-14</t>
  </si>
  <si>
    <t>HERMANOS ROZA</t>
  </si>
  <si>
    <t>J J GAS</t>
  </si>
  <si>
    <t>MAR CANTABRICO</t>
  </si>
  <si>
    <t xml:space="preserve">3-95   </t>
  </si>
  <si>
    <t>NUCA</t>
  </si>
  <si>
    <t xml:space="preserve">759    </t>
  </si>
  <si>
    <t>NUEVO ANTROXU</t>
  </si>
  <si>
    <t>NUEVO FLORIDA</t>
  </si>
  <si>
    <t>NUEVO MARI LUZ</t>
  </si>
  <si>
    <t xml:space="preserve">1690   </t>
  </si>
  <si>
    <t>NUEVO RATONERO</t>
  </si>
  <si>
    <t>2-04</t>
  </si>
  <si>
    <t>NUEVO SEMANA SANTA</t>
  </si>
  <si>
    <t>RECUCHO DOS</t>
  </si>
  <si>
    <t xml:space="preserve">8-98   </t>
  </si>
  <si>
    <t>RODILES</t>
  </si>
  <si>
    <t>3-14</t>
  </si>
  <si>
    <t>14 Embarcaciones</t>
  </si>
  <si>
    <t>NUEVA EMPERATRIZ</t>
  </si>
  <si>
    <t>PLAYA DEL ASTILLERU</t>
  </si>
  <si>
    <t>1-14</t>
  </si>
  <si>
    <t>SIEMPRE VULCANO</t>
  </si>
  <si>
    <t>17 Embarcaciones</t>
  </si>
  <si>
    <t>BRAMADORIA</t>
  </si>
  <si>
    <t>LLANES</t>
  </si>
  <si>
    <t>EL REVIRU</t>
  </si>
  <si>
    <t>LA CAYONESA DOS</t>
  </si>
  <si>
    <t>FE-4</t>
  </si>
  <si>
    <t xml:space="preserve">LLANES                        </t>
  </si>
  <si>
    <t>NUEVO SANDRA MARIA</t>
  </si>
  <si>
    <t>2-08</t>
  </si>
  <si>
    <t>NUEVO VENDAVAL</t>
  </si>
  <si>
    <t xml:space="preserve">2-99   </t>
  </si>
  <si>
    <t>PUNTA MENDIA</t>
  </si>
  <si>
    <t xml:space="preserve">3-97   </t>
  </si>
  <si>
    <t>VIRGEN DE GUIA</t>
  </si>
  <si>
    <t>REY DE OLAYA</t>
  </si>
  <si>
    <t>LUANCO</t>
  </si>
  <si>
    <t>BOU</t>
  </si>
  <si>
    <t xml:space="preserve">4-96   </t>
  </si>
  <si>
    <t xml:space="preserve">LUANCO                        </t>
  </si>
  <si>
    <t>BUENA ESPERANZA</t>
  </si>
  <si>
    <t>CATRINA DOS</t>
  </si>
  <si>
    <t xml:space="preserve">1339   </t>
  </si>
  <si>
    <t>CORAL</t>
  </si>
  <si>
    <t xml:space="preserve">2104   </t>
  </si>
  <si>
    <t>CORONA</t>
  </si>
  <si>
    <t xml:space="preserve">1879   </t>
  </si>
  <si>
    <t>DANIAN</t>
  </si>
  <si>
    <t xml:space="preserve">2-00   </t>
  </si>
  <si>
    <t>ESTELA</t>
  </si>
  <si>
    <t>HERMANOS GANDARA</t>
  </si>
  <si>
    <t>JAIMAR</t>
  </si>
  <si>
    <t xml:space="preserve">2079   </t>
  </si>
  <si>
    <t>MARESCO</t>
  </si>
  <si>
    <t xml:space="preserve">7-00   </t>
  </si>
  <si>
    <t>MARIA PIEDAD PRIMERA</t>
  </si>
  <si>
    <t>MARQUES DOS</t>
  </si>
  <si>
    <t>4-05</t>
  </si>
  <si>
    <t>NUEVA MAEVA</t>
  </si>
  <si>
    <t>RICHAR TRES</t>
  </si>
  <si>
    <t>SABADIEGO</t>
  </si>
  <si>
    <t>SARA UN</t>
  </si>
  <si>
    <t>FE-5</t>
  </si>
  <si>
    <t>SIEMPRE VOLVEREMOS PRIMERO</t>
  </si>
  <si>
    <t>TRES ROSIS</t>
  </si>
  <si>
    <t>XUGOS</t>
  </si>
  <si>
    <t xml:space="preserve">3-99   </t>
  </si>
  <si>
    <t>19 Embarcaciones</t>
  </si>
  <si>
    <t>PLAYA DE PUERTO CHICO</t>
  </si>
  <si>
    <t xml:space="preserve">173    </t>
  </si>
  <si>
    <t>21 Embarcaciones</t>
  </si>
  <si>
    <t>CHAMPARA</t>
  </si>
  <si>
    <t xml:space="preserve">1-93   </t>
  </si>
  <si>
    <t>LUARCA</t>
  </si>
  <si>
    <t>CHUBASCO DOS</t>
  </si>
  <si>
    <t xml:space="preserve">LUARCA                        </t>
  </si>
  <si>
    <t>EL CACHARELO</t>
  </si>
  <si>
    <t>FONMAR</t>
  </si>
  <si>
    <t>JOSERCRIS</t>
  </si>
  <si>
    <t xml:space="preserve">5-96   </t>
  </si>
  <si>
    <t>LIDIA</t>
  </si>
  <si>
    <t xml:space="preserve">1037   </t>
  </si>
  <si>
    <t>LOS AMEALES</t>
  </si>
  <si>
    <t xml:space="preserve">6-97   </t>
  </si>
  <si>
    <t>MADRE VICTORIA</t>
  </si>
  <si>
    <t xml:space="preserve">10-99  </t>
  </si>
  <si>
    <t>MARACA</t>
  </si>
  <si>
    <t>NAGORE SEGUNDO</t>
  </si>
  <si>
    <t>ST-5</t>
  </si>
  <si>
    <t>NUEVA KALINA</t>
  </si>
  <si>
    <t xml:space="preserve">8-97   </t>
  </si>
  <si>
    <t>NUEVA MONI</t>
  </si>
  <si>
    <t>NUEVA PALOMA</t>
  </si>
  <si>
    <t>11-00</t>
  </si>
  <si>
    <t>NUEVO HERMANOS POLA</t>
  </si>
  <si>
    <t>NUEVO MARIA ISABEL</t>
  </si>
  <si>
    <t>FE-2</t>
  </si>
  <si>
    <t>PUNTA LOS PILIS</t>
  </si>
  <si>
    <t>SIEMPRE POCEIRO</t>
  </si>
  <si>
    <t>AV-3</t>
  </si>
  <si>
    <t>3-15</t>
  </si>
  <si>
    <t>SIEMPRE TAMAR</t>
  </si>
  <si>
    <t>SIEMPRE VENDAVAL</t>
  </si>
  <si>
    <t>12-00</t>
  </si>
  <si>
    <t>TONIO LOLA</t>
  </si>
  <si>
    <t>YODAM</t>
  </si>
  <si>
    <t xml:space="preserve">9-99   </t>
  </si>
  <si>
    <t>MUNDAKA</t>
  </si>
  <si>
    <t xml:space="preserve">3-91   </t>
  </si>
  <si>
    <t>AINHOLARA</t>
  </si>
  <si>
    <t xml:space="preserve">7-95   </t>
  </si>
  <si>
    <t>ANA JESUS</t>
  </si>
  <si>
    <t xml:space="preserve">1359   </t>
  </si>
  <si>
    <t>VIRGEN DE MARES</t>
  </si>
  <si>
    <t>MADRE RAFAELA</t>
  </si>
  <si>
    <t xml:space="preserve">4-97   </t>
  </si>
  <si>
    <t>PLAYA DE LUARCA</t>
  </si>
  <si>
    <t xml:space="preserve">4-95   </t>
  </si>
  <si>
    <t>NAVEOTE</t>
  </si>
  <si>
    <t>TRES HERMANOS CACHARELOS</t>
  </si>
  <si>
    <t>CT-1</t>
  </si>
  <si>
    <t>4 Embarcaciones</t>
  </si>
  <si>
    <t>29 Embarcaciones</t>
  </si>
  <si>
    <t>LA HIDRA</t>
  </si>
  <si>
    <t>ORTIGUERA</t>
  </si>
  <si>
    <t>NUEVO NUBEI</t>
  </si>
  <si>
    <t>3-09</t>
  </si>
  <si>
    <t>SIEMPRE CALAFATE</t>
  </si>
  <si>
    <t>FE-1</t>
  </si>
  <si>
    <t xml:space="preserve">ORTIGUERA                     </t>
  </si>
  <si>
    <t>ESTREVALE</t>
  </si>
  <si>
    <t xml:space="preserve">1321   </t>
  </si>
  <si>
    <t>BRISAS DE OVIÑANA</t>
  </si>
  <si>
    <t>OVIÑANA</t>
  </si>
  <si>
    <t>EL GABRIEL</t>
  </si>
  <si>
    <t xml:space="preserve">1038   </t>
  </si>
  <si>
    <t>EL SAN ROQUE</t>
  </si>
  <si>
    <t>2-16</t>
  </si>
  <si>
    <t>NUEVA MARIEGA</t>
  </si>
  <si>
    <t>ROMO</t>
  </si>
  <si>
    <t xml:space="preserve">1334   </t>
  </si>
  <si>
    <t>VIKY VICTORIA</t>
  </si>
  <si>
    <t>1-11</t>
  </si>
  <si>
    <t>HELENA</t>
  </si>
  <si>
    <t xml:space="preserve">OVIÑANA                       </t>
  </si>
  <si>
    <t>NUEVO XABON</t>
  </si>
  <si>
    <t xml:space="preserve">3-93   </t>
  </si>
  <si>
    <t>OVIMAR</t>
  </si>
  <si>
    <t>ISTILLARTY</t>
  </si>
  <si>
    <t xml:space="preserve">9-00   </t>
  </si>
  <si>
    <t>PUERTO DE VEGA</t>
  </si>
  <si>
    <t>NUEVA SARAMAR</t>
  </si>
  <si>
    <t>NUEVO JESUS JOSE</t>
  </si>
  <si>
    <t xml:space="preserve">5-99   </t>
  </si>
  <si>
    <t>PEÑA LA GUIA</t>
  </si>
  <si>
    <t>2-07</t>
  </si>
  <si>
    <t>PILAR MARINA</t>
  </si>
  <si>
    <t>PILOTO DEL MAR</t>
  </si>
  <si>
    <t>RUTA DEL ALBA</t>
  </si>
  <si>
    <t xml:space="preserve">6-00   </t>
  </si>
  <si>
    <t>SIEMPRE LA NINFA</t>
  </si>
  <si>
    <t>8 Embarcaciones</t>
  </si>
  <si>
    <t>SEGMON</t>
  </si>
  <si>
    <t xml:space="preserve">PUERTO DE VEGA                </t>
  </si>
  <si>
    <t>SIEMPRE SAN PABLO</t>
  </si>
  <si>
    <t xml:space="preserve">2-15   </t>
  </si>
  <si>
    <t>REGINO JESUS</t>
  </si>
  <si>
    <t xml:space="preserve">5-95   </t>
  </si>
  <si>
    <t>11 Embarcaciones</t>
  </si>
  <si>
    <t>AIRES DEL ALBA</t>
  </si>
  <si>
    <t xml:space="preserve">RIBADESELLA                   </t>
  </si>
  <si>
    <t>MARIEL</t>
  </si>
  <si>
    <t>GI-2</t>
  </si>
  <si>
    <t xml:space="preserve">295    </t>
  </si>
  <si>
    <t>RIBADESELLA</t>
  </si>
  <si>
    <t>NUEVO ATALAYA</t>
  </si>
  <si>
    <t>NUEVO FLOR DEL MAR</t>
  </si>
  <si>
    <t>PUNTA CARREROS</t>
  </si>
  <si>
    <t>URIBARRI</t>
  </si>
  <si>
    <t>VELAMAR</t>
  </si>
  <si>
    <t>MARES DEL SEÑOR</t>
  </si>
  <si>
    <t>NUEVO MAR AZUL</t>
  </si>
  <si>
    <t>HERES ALARAN</t>
  </si>
  <si>
    <t>SAN JUAN DE LA ARENA</t>
  </si>
  <si>
    <t>JEMARI</t>
  </si>
  <si>
    <t xml:space="preserve">2051   </t>
  </si>
  <si>
    <t>JULIAN</t>
  </si>
  <si>
    <t xml:space="preserve">1743   </t>
  </si>
  <si>
    <t>LOS CARMENES</t>
  </si>
  <si>
    <t xml:space="preserve">1706   </t>
  </si>
  <si>
    <t>MANUEL ANTONIO</t>
  </si>
  <si>
    <t xml:space="preserve">1616   </t>
  </si>
  <si>
    <t>MAROA</t>
  </si>
  <si>
    <t>NUEVO JOSPI</t>
  </si>
  <si>
    <t>NUEVO SEDINA</t>
  </si>
  <si>
    <t>RICARDO ALFREDO</t>
  </si>
  <si>
    <t xml:space="preserve">1466   </t>
  </si>
  <si>
    <t>SIEMPRE BEGOÑA</t>
  </si>
  <si>
    <t xml:space="preserve">1774   </t>
  </si>
  <si>
    <t>VIRGEN DEL CARMEN</t>
  </si>
  <si>
    <t xml:space="preserve">1699   </t>
  </si>
  <si>
    <t>BEGOPATRIC</t>
  </si>
  <si>
    <t xml:space="preserve">1345   </t>
  </si>
  <si>
    <t xml:space="preserve">SAN JUAN DE LA ARENA          </t>
  </si>
  <si>
    <t>CHIPIRON II</t>
  </si>
  <si>
    <t xml:space="preserve">2075   </t>
  </si>
  <si>
    <t>NUEVO BORJA</t>
  </si>
  <si>
    <t>REYMAR</t>
  </si>
  <si>
    <t xml:space="preserve">789    </t>
  </si>
  <si>
    <t>DOMI JESU</t>
  </si>
  <si>
    <t>TAPIA DE CASARIEGO</t>
  </si>
  <si>
    <t>EL ROCIN</t>
  </si>
  <si>
    <t xml:space="preserve">8-99   </t>
  </si>
  <si>
    <t>FARO TAPIA</t>
  </si>
  <si>
    <t>PAZ DE MAR</t>
  </si>
  <si>
    <t>3-05</t>
  </si>
  <si>
    <t>MAR BELLA</t>
  </si>
  <si>
    <t xml:space="preserve">1326   </t>
  </si>
  <si>
    <t xml:space="preserve">TAPIA DE CASARIEGO            </t>
  </si>
  <si>
    <t>NUEVO SANTA EUGENIA</t>
  </si>
  <si>
    <t>PERLA DEL EO</t>
  </si>
  <si>
    <t xml:space="preserve">1297   </t>
  </si>
  <si>
    <t>PUNTA GALIÑO</t>
  </si>
  <si>
    <t>ALBACORA</t>
  </si>
  <si>
    <t>2-02</t>
  </si>
  <si>
    <t>TAZONES</t>
  </si>
  <si>
    <t>ANUSKA II</t>
  </si>
  <si>
    <t xml:space="preserve">2085   </t>
  </si>
  <si>
    <t>BAHIA DE TAZONES</t>
  </si>
  <si>
    <t>CHINI</t>
  </si>
  <si>
    <t xml:space="preserve">1917   </t>
  </si>
  <si>
    <t>FOMBONA</t>
  </si>
  <si>
    <t>GALLEGO NAVA</t>
  </si>
  <si>
    <t xml:space="preserve">724    </t>
  </si>
  <si>
    <t>MERON</t>
  </si>
  <si>
    <t>PLAYA DE TAZONES</t>
  </si>
  <si>
    <t xml:space="preserve">711    </t>
  </si>
  <si>
    <t>PUNTA TAZONES</t>
  </si>
  <si>
    <t xml:space="preserve">754    </t>
  </si>
  <si>
    <t>FARO DE GUIA</t>
  </si>
  <si>
    <t>VIAVELEZ</t>
  </si>
  <si>
    <t>ISBERT</t>
  </si>
  <si>
    <t>RAMON JESUS</t>
  </si>
  <si>
    <t>RUBEN DAVID</t>
  </si>
  <si>
    <t>VICENTE</t>
  </si>
  <si>
    <t xml:space="preserve">969    </t>
  </si>
  <si>
    <t>SOIRANA II</t>
  </si>
  <si>
    <t xml:space="preserve">1271   </t>
  </si>
  <si>
    <t xml:space="preserve">VIAVELEZ                      </t>
  </si>
  <si>
    <t>TRES MARINOS</t>
  </si>
  <si>
    <t>SIEMPRE BENYJOR</t>
  </si>
  <si>
    <t>258 Embarcaciones</t>
  </si>
  <si>
    <t>TOTAL AVILÉS</t>
  </si>
  <si>
    <t>TOTAL BAÑUGUES</t>
  </si>
  <si>
    <t>TOTAL BUSTIO</t>
  </si>
  <si>
    <t>TOTAL CANDÁS</t>
  </si>
  <si>
    <t>TOTAL CUDILLERO</t>
  </si>
  <si>
    <t>TOTAL FIGUERAS</t>
  </si>
  <si>
    <t>TOTAL GIJÓN</t>
  </si>
  <si>
    <t>TOTAL LASTRES</t>
  </si>
  <si>
    <t>TOTAL VIÁVELEZ</t>
  </si>
  <si>
    <t>TOTAL ASTURIAS</t>
  </si>
  <si>
    <t>TOTAL TAZONES</t>
  </si>
  <si>
    <t>TOTAL TAPIA DE CASARIEGO</t>
  </si>
  <si>
    <t>TOTAL SAN JUAN DE LA ARENA</t>
  </si>
  <si>
    <t>TOTAL RIBADESELLA</t>
  </si>
  <si>
    <t>TOTAL PUERTO DE VEGA</t>
  </si>
  <si>
    <t>TOTAL LLANES</t>
  </si>
  <si>
    <t>TOTAL LUANCO</t>
  </si>
  <si>
    <t>TOTAL OVIÑANA</t>
  </si>
  <si>
    <t>TOTAL ORTIGUERA</t>
  </si>
  <si>
    <t>TOTAL LUARCA</t>
  </si>
  <si>
    <t>INDICE DE CUADROS</t>
  </si>
  <si>
    <t xml:space="preserve">Cuadro </t>
  </si>
  <si>
    <t>Apartados y Títulos</t>
  </si>
  <si>
    <t>Periodo</t>
  </si>
  <si>
    <t>Actualización</t>
  </si>
  <si>
    <t>anual</t>
  </si>
  <si>
    <r>
      <rPr>
        <b/>
        <sz val="16"/>
        <color indexed="56"/>
        <rFont val="Arial"/>
        <family val="2"/>
      </rPr>
      <t>FLOTA PESQUERA REGISTRADA</t>
    </r>
    <r>
      <rPr>
        <b/>
        <sz val="16"/>
        <rFont val="Arial"/>
        <family val="2"/>
      </rPr>
      <t xml:space="preserve">
</t>
    </r>
  </si>
  <si>
    <t>ARRASTRE</t>
  </si>
  <si>
    <t>ARTES FIJAS</t>
  </si>
  <si>
    <t>ARTES MENORES</t>
  </si>
  <si>
    <t>CERCO</t>
  </si>
  <si>
    <t>PALANGRE</t>
  </si>
  <si>
    <t>RASCO</t>
  </si>
  <si>
    <t>VOLANTA</t>
  </si>
  <si>
    <t>Nº Buques</t>
  </si>
  <si>
    <t xml:space="preserve">Eslora Total </t>
  </si>
  <si>
    <t>Eslora Total</t>
  </si>
  <si>
    <t>Censo de flota pesquera registrada en Asturias</t>
  </si>
  <si>
    <t>ELEUTERIO JOSE BALAYO</t>
  </si>
  <si>
    <t>22 Embarcaciones</t>
  </si>
  <si>
    <t>HOLANDES ERRANTE</t>
  </si>
  <si>
    <t>1-17</t>
  </si>
  <si>
    <t>1836</t>
  </si>
  <si>
    <t>PEÑA PERICO</t>
  </si>
  <si>
    <t>MAS APARICIO</t>
  </si>
  <si>
    <t>948</t>
  </si>
  <si>
    <t>FIBRA</t>
  </si>
  <si>
    <t>37 Embarcaciones</t>
  </si>
  <si>
    <t>49 Embarcaciones</t>
  </si>
  <si>
    <t>CENTENARIO</t>
  </si>
  <si>
    <t>16 Embarcaciones</t>
  </si>
  <si>
    <t>EL MAKILAN</t>
  </si>
  <si>
    <t>8-98</t>
  </si>
  <si>
    <t>3-99</t>
  </si>
  <si>
    <t>13 Embarcaciones</t>
  </si>
  <si>
    <t>1-99</t>
  </si>
  <si>
    <t>BERRIZ AMATXO</t>
  </si>
  <si>
    <t>1 embarcación</t>
  </si>
  <si>
    <t>MATO VARELA</t>
  </si>
  <si>
    <t>MAR DE LUCIA</t>
  </si>
  <si>
    <t>3-97</t>
  </si>
  <si>
    <t>13-05</t>
  </si>
  <si>
    <t>20 Embarcaciones</t>
  </si>
  <si>
    <t>SIEMPRE YOMAR</t>
  </si>
  <si>
    <t>GAVIOTA</t>
  </si>
  <si>
    <t>BIXI</t>
  </si>
  <si>
    <t>GEMA ANTONIO</t>
  </si>
  <si>
    <t>VI-7</t>
  </si>
  <si>
    <t>3-06</t>
  </si>
  <si>
    <t>NUEVO SOIRANA</t>
  </si>
  <si>
    <t>ALEACIÓN LIGERA</t>
  </si>
  <si>
    <t>1 Embarcaciones</t>
  </si>
  <si>
    <t>24 Embarcaciones</t>
  </si>
  <si>
    <t>254 Embarcaciones</t>
  </si>
  <si>
    <t>Avilés</t>
  </si>
  <si>
    <t>Bañugues</t>
  </si>
  <si>
    <t>Bustio</t>
  </si>
  <si>
    <t>Candás</t>
  </si>
  <si>
    <t>Cudillero</t>
  </si>
  <si>
    <t>Figueras</t>
  </si>
  <si>
    <t>Gijón</t>
  </si>
  <si>
    <t>Lastres</t>
  </si>
  <si>
    <t>Llanes</t>
  </si>
  <si>
    <t>Luanco</t>
  </si>
  <si>
    <t>Luarca</t>
  </si>
  <si>
    <t>Ortiguera</t>
  </si>
  <si>
    <t>Oviñana</t>
  </si>
  <si>
    <t>Puerto de Vega</t>
  </si>
  <si>
    <t>Ribadesella</t>
  </si>
  <si>
    <t>San Juan de la Arena</t>
  </si>
  <si>
    <t>Tapia de Casariego</t>
  </si>
  <si>
    <t>Tazones</t>
  </si>
  <si>
    <t>Viavelez</t>
  </si>
  <si>
    <t>Total</t>
  </si>
  <si>
    <t>Puerto base</t>
  </si>
  <si>
    <t>CFR</t>
  </si>
  <si>
    <t>Nombre</t>
  </si>
  <si>
    <t>Matrícula</t>
  </si>
  <si>
    <t>Eslora total</t>
  </si>
  <si>
    <t>Eslora PP</t>
  </si>
  <si>
    <t>Arqueo GT</t>
  </si>
  <si>
    <t>Arqueo TRB</t>
  </si>
  <si>
    <t>Potencia (kW)</t>
  </si>
  <si>
    <t>Censo por modalidad</t>
  </si>
  <si>
    <t>Material del casco</t>
  </si>
  <si>
    <t>Aviles</t>
  </si>
  <si>
    <t>ESP000027773</t>
  </si>
  <si>
    <t>3AV-1-2-16</t>
  </si>
  <si>
    <t>Acero</t>
  </si>
  <si>
    <t>ESP000023918</t>
  </si>
  <si>
    <t>3GI-6-1-97</t>
  </si>
  <si>
    <t>ESP000026063</t>
  </si>
  <si>
    <t>3GI-6-3-03</t>
  </si>
  <si>
    <t>ESP000024087</t>
  </si>
  <si>
    <t>3GI-6-1-99</t>
  </si>
  <si>
    <t>ESP000021705</t>
  </si>
  <si>
    <t>3GI-4-2194</t>
  </si>
  <si>
    <t>ESP000026335</t>
  </si>
  <si>
    <t>3GI-6-3-04</t>
  </si>
  <si>
    <t>ESP000024774</t>
  </si>
  <si>
    <t>3VILL-3-5-00</t>
  </si>
  <si>
    <t>Poliester</t>
  </si>
  <si>
    <t>ESP000025160</t>
  </si>
  <si>
    <t>3GI-5-2-01</t>
  </si>
  <si>
    <t>ESP000026529</t>
  </si>
  <si>
    <t>3GI-6-1-05</t>
  </si>
  <si>
    <t>ESP000058915</t>
  </si>
  <si>
    <t>3AV-1-1-15</t>
  </si>
  <si>
    <t>ESP000023783</t>
  </si>
  <si>
    <t>3GI-6-2-97</t>
  </si>
  <si>
    <t>ESP000024492</t>
  </si>
  <si>
    <t>3GI-8-12-99</t>
  </si>
  <si>
    <t>ESP000025306</t>
  </si>
  <si>
    <t>3GI-6-3-01</t>
  </si>
  <si>
    <t>ESP000022818</t>
  </si>
  <si>
    <t>3GI-8-2-94</t>
  </si>
  <si>
    <t>ESP000026487</t>
  </si>
  <si>
    <t>3GI-6-2-05</t>
  </si>
  <si>
    <t>ESP000053596</t>
  </si>
  <si>
    <t>3CO-3-1555</t>
  </si>
  <si>
    <t>ESP000027784</t>
  </si>
  <si>
    <t>3GI-5-1-17</t>
  </si>
  <si>
    <t>ESP000053560</t>
  </si>
  <si>
    <t>3CO-4-1836</t>
  </si>
  <si>
    <t>ESP000058736</t>
  </si>
  <si>
    <t>3GI-5-1-09</t>
  </si>
  <si>
    <t>ESP000024493</t>
  </si>
  <si>
    <t>3GI-7-4-99</t>
  </si>
  <si>
    <t>ESP000024567</t>
  </si>
  <si>
    <t>3GI-7-1-00</t>
  </si>
  <si>
    <t>ESP000025401</t>
  </si>
  <si>
    <t>3GI-3-2-01</t>
  </si>
  <si>
    <t>ESP000024616</t>
  </si>
  <si>
    <t>VIRGEN DE PUERTO</t>
  </si>
  <si>
    <t>3GI-1-3-99</t>
  </si>
  <si>
    <t>ESP000024937</t>
  </si>
  <si>
    <t>3GI-1-2-00</t>
  </si>
  <si>
    <t>ESP000024969</t>
  </si>
  <si>
    <t>3GI-7-1-01</t>
  </si>
  <si>
    <t>ESP000025792</t>
  </si>
  <si>
    <t>3FE-3-2-03</t>
  </si>
  <si>
    <t>ESP000023585</t>
  </si>
  <si>
    <t>3GI-1-2-97</t>
  </si>
  <si>
    <t>Candas</t>
  </si>
  <si>
    <t>ESP000023391</t>
  </si>
  <si>
    <t>3GI-5-1-96</t>
  </si>
  <si>
    <t>ESP000053558</t>
  </si>
  <si>
    <t>3CO-4-1773</t>
  </si>
  <si>
    <t>ESP000023965</t>
  </si>
  <si>
    <t>3SS-3-2-98</t>
  </si>
  <si>
    <t>ESP000026286</t>
  </si>
  <si>
    <t>3ST-3-2-05</t>
  </si>
  <si>
    <t>ESP000026221</t>
  </si>
  <si>
    <t>3VILL-3-6-04</t>
  </si>
  <si>
    <t>ESP000100082</t>
  </si>
  <si>
    <t>IYAN-XEL</t>
  </si>
  <si>
    <t>3GI-5-1-18</t>
  </si>
  <si>
    <t>Fibra de Vidrio/Plástico</t>
  </si>
  <si>
    <t>ESP000013542</t>
  </si>
  <si>
    <t>3GI-8-1286</t>
  </si>
  <si>
    <t>Madera</t>
  </si>
  <si>
    <t>ESP000021646</t>
  </si>
  <si>
    <t>3GI-5-2106</t>
  </si>
  <si>
    <t>ESP000015597</t>
  </si>
  <si>
    <t>3GI-7-1745</t>
  </si>
  <si>
    <t>ESP000012762</t>
  </si>
  <si>
    <t>3CO-4-1488</t>
  </si>
  <si>
    <t>ESP000013774</t>
  </si>
  <si>
    <t>3GI-4-2101</t>
  </si>
  <si>
    <t>ESP000027350</t>
  </si>
  <si>
    <t>3GI-6-1-09</t>
  </si>
  <si>
    <t>ESP000015948</t>
  </si>
  <si>
    <t>3GI-7-1781</t>
  </si>
  <si>
    <t>ESP000015095</t>
  </si>
  <si>
    <t>3GI-8-1296</t>
  </si>
  <si>
    <t>ESP000055987</t>
  </si>
  <si>
    <t>3GI-4-2145</t>
  </si>
  <si>
    <t>ESP000052517</t>
  </si>
  <si>
    <t>3VI-1-1802</t>
  </si>
  <si>
    <t>ESP000021563</t>
  </si>
  <si>
    <t>3GI-4-2177</t>
  </si>
  <si>
    <t>ESP000024603</t>
  </si>
  <si>
    <t>3GI-8-4-00</t>
  </si>
  <si>
    <t>ESP000025317</t>
  </si>
  <si>
    <t>3GI-8-1-01</t>
  </si>
  <si>
    <t>ESP000013997</t>
  </si>
  <si>
    <t>3GI-8-1299</t>
  </si>
  <si>
    <t>ESP000008115</t>
  </si>
  <si>
    <t>3GI-7-1686</t>
  </si>
  <si>
    <t>ESP000058420</t>
  </si>
  <si>
    <t>3GI-7-1-06</t>
  </si>
  <si>
    <t>ESP000100022</t>
  </si>
  <si>
    <t>3AV-1-1-16</t>
  </si>
  <si>
    <t>ESP000007633</t>
  </si>
  <si>
    <t>3GI-7-1776</t>
  </si>
  <si>
    <t>ESP000026890</t>
  </si>
  <si>
    <t>3VI-1-6-05</t>
  </si>
  <si>
    <t>ESP000013633</t>
  </si>
  <si>
    <t>3GI-8-1290</t>
  </si>
  <si>
    <t>ESP000023941</t>
  </si>
  <si>
    <t>3GI-7-3-98</t>
  </si>
  <si>
    <t>ESP000021937</t>
  </si>
  <si>
    <t>3GI-4-2205</t>
  </si>
  <si>
    <t>ESP000027690</t>
  </si>
  <si>
    <t>3AV-1-2-15</t>
  </si>
  <si>
    <t>ESP000027729</t>
  </si>
  <si>
    <t>3AV-2-1-16</t>
  </si>
  <si>
    <t>ESP000022523</t>
  </si>
  <si>
    <t>3GI-7-4-92</t>
  </si>
  <si>
    <t>ESP000022441</t>
  </si>
  <si>
    <t>3GI-7-2-92</t>
  </si>
  <si>
    <t>ESP000014761</t>
  </si>
  <si>
    <t>3GI-8-1309</t>
  </si>
  <si>
    <t>ESP000021615</t>
  </si>
  <si>
    <t>3CO-5-2008</t>
  </si>
  <si>
    <t>ESP000058684</t>
  </si>
  <si>
    <t>3GI-7-948</t>
  </si>
  <si>
    <t>ESP000014427</t>
  </si>
  <si>
    <t>3GI-7-1748</t>
  </si>
  <si>
    <t>ESP000027138</t>
  </si>
  <si>
    <t>3GI-7-1-08</t>
  </si>
  <si>
    <t>ESP000024223</t>
  </si>
  <si>
    <t>3GI-6-4-99</t>
  </si>
  <si>
    <t>ESP000003367</t>
  </si>
  <si>
    <t>3VI-3-1725</t>
  </si>
  <si>
    <t>ESP000026082</t>
  </si>
  <si>
    <t>3GI-3-1-04</t>
  </si>
  <si>
    <t>ESP000025511</t>
  </si>
  <si>
    <t>3GI-4-1-03</t>
  </si>
  <si>
    <t>ESP000026278</t>
  </si>
  <si>
    <t>3GI-5-1-04</t>
  </si>
  <si>
    <t>ESP000025065</t>
  </si>
  <si>
    <t>3GI-7-2-01</t>
  </si>
  <si>
    <t>ESP000023995</t>
  </si>
  <si>
    <t>3GI-5-1-98</t>
  </si>
  <si>
    <t>ESP000026985</t>
  </si>
  <si>
    <t>3GI-7-1-07</t>
  </si>
  <si>
    <t>ESP000023790</t>
  </si>
  <si>
    <t>3GI-7-1-98</t>
  </si>
  <si>
    <t>ESP000025055</t>
  </si>
  <si>
    <t>3GI-6-4-01</t>
  </si>
  <si>
    <t>ESP000025858</t>
  </si>
  <si>
    <t>3GI-7-4-03</t>
  </si>
  <si>
    <t>ESP000026367</t>
  </si>
  <si>
    <t>3GI-7-1-05</t>
  </si>
  <si>
    <t>ESP000027417</t>
  </si>
  <si>
    <t>3GI-6-1-10</t>
  </si>
  <si>
    <t>ESP000024496</t>
  </si>
  <si>
    <t>3GI-8-11-99</t>
  </si>
  <si>
    <t>ESP000023376</t>
  </si>
  <si>
    <t>3GI-7-2-96</t>
  </si>
  <si>
    <t>ESP000027291</t>
  </si>
  <si>
    <t>3GI-7-1-09</t>
  </si>
  <si>
    <t>ESP000021777</t>
  </si>
  <si>
    <t>3GI-4-2190</t>
  </si>
  <si>
    <t>ESP000027345</t>
  </si>
  <si>
    <t>3GI-8-2-09</t>
  </si>
  <si>
    <t>ESP000009084</t>
  </si>
  <si>
    <t>3SS-1-2359</t>
  </si>
  <si>
    <t>Gijon (El Musel)</t>
  </si>
  <si>
    <t>ESP000024646</t>
  </si>
  <si>
    <t>3GI-4-1-99</t>
  </si>
  <si>
    <t>ESP000023366</t>
  </si>
  <si>
    <t>3CO-6-1-96</t>
  </si>
  <si>
    <t>ESP000025398</t>
  </si>
  <si>
    <t>3BI-3-1-02</t>
  </si>
  <si>
    <t>ESP000025651</t>
  </si>
  <si>
    <t>3GI-4-2-03</t>
  </si>
  <si>
    <t>ESP000027793</t>
  </si>
  <si>
    <t>3GI-4-1-17</t>
  </si>
  <si>
    <t>ESP000024470</t>
  </si>
  <si>
    <t>3VILL-5-8-98</t>
  </si>
  <si>
    <t>ESP000023661</t>
  </si>
  <si>
    <t>3VI-4-9-97</t>
  </si>
  <si>
    <t>ESP000008731</t>
  </si>
  <si>
    <t>3CO-2-3856</t>
  </si>
  <si>
    <t>ESP000024995</t>
  </si>
  <si>
    <t>3GI-8-8-00</t>
  </si>
  <si>
    <t>ESP000027535</t>
  </si>
  <si>
    <t>3GI-4-1-13</t>
  </si>
  <si>
    <t>ESP000008098</t>
  </si>
  <si>
    <t>3GI-7-1700</t>
  </si>
  <si>
    <t>ESP000021678</t>
  </si>
  <si>
    <t>3GI-5-2105</t>
  </si>
  <si>
    <t>ESP000025220</t>
  </si>
  <si>
    <t>3GI-4-1-02</t>
  </si>
  <si>
    <t>ESP000016027</t>
  </si>
  <si>
    <t>3VILL-5-730</t>
  </si>
  <si>
    <t>ESP000022334</t>
  </si>
  <si>
    <t>3GI-8-1-92</t>
  </si>
  <si>
    <t>ESP000024451</t>
  </si>
  <si>
    <t>3ST-4-6-99</t>
  </si>
  <si>
    <t>ESP000023896</t>
  </si>
  <si>
    <t>3GI-4-5-97</t>
  </si>
  <si>
    <t>ESP000023930</t>
  </si>
  <si>
    <t>3GI-4-2-98</t>
  </si>
  <si>
    <t>ESP000027457</t>
  </si>
  <si>
    <t>3GI-4-1-12</t>
  </si>
  <si>
    <t>ESP000026415</t>
  </si>
  <si>
    <t>3GI-3-1-05</t>
  </si>
  <si>
    <t>ESP000027012</t>
  </si>
  <si>
    <t>3CO-5-1-07</t>
  </si>
  <si>
    <t>ESP000026426</t>
  </si>
  <si>
    <t>3GI-8-2-05</t>
  </si>
  <si>
    <t>ESP000027596</t>
  </si>
  <si>
    <t>3GI-3-2-14</t>
  </si>
  <si>
    <t>ESP000025125</t>
  </si>
  <si>
    <t>3GI-3-2-00</t>
  </si>
  <si>
    <t>ESP000023697</t>
  </si>
  <si>
    <t>3CO-6-5-97</t>
  </si>
  <si>
    <t>ESP000023055</t>
  </si>
  <si>
    <t>3GI-8-3-95</t>
  </si>
  <si>
    <t>ESP000025926</t>
  </si>
  <si>
    <t>3GI-3-1-03</t>
  </si>
  <si>
    <t>ESP000026073</t>
  </si>
  <si>
    <t>3GI-3-2-04</t>
  </si>
  <si>
    <t>ESP000023655</t>
  </si>
  <si>
    <t>3GI-3-1-97</t>
  </si>
  <si>
    <t>ESP000008086</t>
  </si>
  <si>
    <t>3GI-3-754</t>
  </si>
  <si>
    <t>ESP000024573</t>
  </si>
  <si>
    <t>3GI-5-3-99</t>
  </si>
  <si>
    <t>ESP000025946</t>
  </si>
  <si>
    <t>3GI-6-1-04</t>
  </si>
  <si>
    <t>ESP000023638</t>
  </si>
  <si>
    <t>3GI-3-2-97</t>
  </si>
  <si>
    <t>ESP000023421</t>
  </si>
  <si>
    <t>3GI-5-2-96</t>
  </si>
  <si>
    <t>ESP000025528</t>
  </si>
  <si>
    <t>3GI-3-1-01</t>
  </si>
  <si>
    <t>ESP000024390</t>
  </si>
  <si>
    <t>3GI-1-1-99</t>
  </si>
  <si>
    <t>ESP000024948</t>
  </si>
  <si>
    <t>3SS-1-1-01</t>
  </si>
  <si>
    <t>ESP000024097</t>
  </si>
  <si>
    <t>3VILL-4-8-98</t>
  </si>
  <si>
    <t>ESP000027262</t>
  </si>
  <si>
    <t>NUEVO BOSCO</t>
  </si>
  <si>
    <t>3ST-4-1-09</t>
  </si>
  <si>
    <t>ESP000024746</t>
  </si>
  <si>
    <t>3GI-1-1-00</t>
  </si>
  <si>
    <t>ESP000023426</t>
  </si>
  <si>
    <t>3GI-1-1-96</t>
  </si>
  <si>
    <t>ESP000026904</t>
  </si>
  <si>
    <t>GUADALUPEKO SAINDUTEGIA BERRIA</t>
  </si>
  <si>
    <t>3SS-1-3-06</t>
  </si>
  <si>
    <t>ESP000023822</t>
  </si>
  <si>
    <t>3FE-4-1-98</t>
  </si>
  <si>
    <t>ESP000027246</t>
  </si>
  <si>
    <t>3GI-8-2-08</t>
  </si>
  <si>
    <t>ESP000024383</t>
  </si>
  <si>
    <t>3GI-1-2-99</t>
  </si>
  <si>
    <t>ESP000023736</t>
  </si>
  <si>
    <t>3GI-1-3-97</t>
  </si>
  <si>
    <t>ESP000027675</t>
  </si>
  <si>
    <t>3GI-3-3-14</t>
  </si>
  <si>
    <t>ESP000025133</t>
  </si>
  <si>
    <t>3GI-1-2-01</t>
  </si>
  <si>
    <t>ESP000026134</t>
  </si>
  <si>
    <t>3GI-6-2-04</t>
  </si>
  <si>
    <t>ESP000023764</t>
  </si>
  <si>
    <t>3GI-8-4-96</t>
  </si>
  <si>
    <t>ESP000058850</t>
  </si>
  <si>
    <t>3GI-5-1-12</t>
  </si>
  <si>
    <t>ESP000057965</t>
  </si>
  <si>
    <t>3CO-4-1339</t>
  </si>
  <si>
    <t>ESP000020733</t>
  </si>
  <si>
    <t>3GI-5-2104</t>
  </si>
  <si>
    <t>ESP000025485</t>
  </si>
  <si>
    <t>3GI-5-1-02</t>
  </si>
  <si>
    <t>ESP000012430</t>
  </si>
  <si>
    <t>3GI-5-2079</t>
  </si>
  <si>
    <t>ESP000026417</t>
  </si>
  <si>
    <t>3FE-4-13-05</t>
  </si>
  <si>
    <t>ESP000024777</t>
  </si>
  <si>
    <t>3FE-4-7-00</t>
  </si>
  <si>
    <t>ESP000024529</t>
  </si>
  <si>
    <t>3GI-5-2-99</t>
  </si>
  <si>
    <t>ESP000058337</t>
  </si>
  <si>
    <t>3VI-4-4-05</t>
  </si>
  <si>
    <t>ESP000023929</t>
  </si>
  <si>
    <t>3CO-3-3-97</t>
  </si>
  <si>
    <t>ESP000024577</t>
  </si>
  <si>
    <t>3GI-5-1-00</t>
  </si>
  <si>
    <t>ESP000024399</t>
  </si>
  <si>
    <t>3GI-5-1-99</t>
  </si>
  <si>
    <t>ESP000026362</t>
  </si>
  <si>
    <t>3GI-5-2-04</t>
  </si>
  <si>
    <t>ESP000027517</t>
  </si>
  <si>
    <t>3FE-5-1-13</t>
  </si>
  <si>
    <t>ESP000026964</t>
  </si>
  <si>
    <t>3GI-5-1-07</t>
  </si>
  <si>
    <t>ESP000024098</t>
  </si>
  <si>
    <t>3GI-5-2-98</t>
  </si>
  <si>
    <t>ESP000010923</t>
  </si>
  <si>
    <t>3GI-1-173</t>
  </si>
  <si>
    <t>ESP000022556</t>
  </si>
  <si>
    <t>3GI-8-1-93</t>
  </si>
  <si>
    <t>ESP000022435</t>
  </si>
  <si>
    <t>3VILL-4-3-92</t>
  </si>
  <si>
    <t>ESP000023646</t>
  </si>
  <si>
    <t>3GI-8-1-97</t>
  </si>
  <si>
    <t>ESP000023698</t>
  </si>
  <si>
    <t>3GI-8-5-97</t>
  </si>
  <si>
    <t>ESP000051893</t>
  </si>
  <si>
    <t>3GI-8-1037</t>
  </si>
  <si>
    <t>ESP000023824</t>
  </si>
  <si>
    <t>3GI-8-6-97</t>
  </si>
  <si>
    <t>ESP000023231</t>
  </si>
  <si>
    <t>3GI-8-1-96</t>
  </si>
  <si>
    <t>ESP000024807</t>
  </si>
  <si>
    <t>3ST-5-1-00</t>
  </si>
  <si>
    <t>ESP000023793</t>
  </si>
  <si>
    <t>3GI-8-8-97</t>
  </si>
  <si>
    <t>ESP000026072</t>
  </si>
  <si>
    <t>3GI-8-1-04</t>
  </si>
  <si>
    <t>ESP000024896</t>
  </si>
  <si>
    <t>3GI-8-11-00</t>
  </si>
  <si>
    <t>ESP000026338</t>
  </si>
  <si>
    <t>3GI-8-1-05</t>
  </si>
  <si>
    <t>ESP000022698</t>
  </si>
  <si>
    <t>3FE-2-2-92</t>
  </si>
  <si>
    <t>ESP000024517</t>
  </si>
  <si>
    <t>3ST-4-2-00</t>
  </si>
  <si>
    <t>ESP000027740</t>
  </si>
  <si>
    <t>3AV-3-3-15</t>
  </si>
  <si>
    <t>ESP000024871</t>
  </si>
  <si>
    <t>3GI-8-2-00</t>
  </si>
  <si>
    <t>ESP000024899</t>
  </si>
  <si>
    <t>3GI-8-12-00</t>
  </si>
  <si>
    <t>ESP000024059</t>
  </si>
  <si>
    <t>3GI-8-8-98</t>
  </si>
  <si>
    <t>ESP000024257</t>
  </si>
  <si>
    <t>3GI-8-9-99</t>
  </si>
  <si>
    <t>ESP000022047</t>
  </si>
  <si>
    <t>3GI-4-3-91</t>
  </si>
  <si>
    <t>ESP000007966</t>
  </si>
  <si>
    <t>3GI-8-1359</t>
  </si>
  <si>
    <t>ESP000023576</t>
  </si>
  <si>
    <t>3GI-8-4-97</t>
  </si>
  <si>
    <t>ESP000023025</t>
  </si>
  <si>
    <t>3GI-8-4-95</t>
  </si>
  <si>
    <t>ESP000025747</t>
  </si>
  <si>
    <t>3CT-1-4-03</t>
  </si>
  <si>
    <t>ESP000027550</t>
  </si>
  <si>
    <t>3AV-3-1-13</t>
  </si>
  <si>
    <t>ESP000027354</t>
  </si>
  <si>
    <t>3GI-8-3-09</t>
  </si>
  <si>
    <t>ESP000024291</t>
  </si>
  <si>
    <t>3FE-1-3-99</t>
  </si>
  <si>
    <t>ESP000027762</t>
  </si>
  <si>
    <t>3AV-3-2-16</t>
  </si>
  <si>
    <t>ESP000024232</t>
  </si>
  <si>
    <t>3GI-7-2-99</t>
  </si>
  <si>
    <t>ESP000051889</t>
  </si>
  <si>
    <t>3GI-8-1038</t>
  </si>
  <si>
    <t>ESP000027737</t>
  </si>
  <si>
    <t>3AV-2-2-16</t>
  </si>
  <si>
    <t>ESP000057647</t>
  </si>
  <si>
    <t>3VI-4-6-97</t>
  </si>
  <si>
    <t>ESP000058908</t>
  </si>
  <si>
    <t>3AV-2-1-15</t>
  </si>
  <si>
    <t>ESP000022786</t>
  </si>
  <si>
    <t>3GI-7-3-93</t>
  </si>
  <si>
    <t>ESP000026992</t>
  </si>
  <si>
    <t>3GI-6-1-07</t>
  </si>
  <si>
    <t>ESP000027094</t>
  </si>
  <si>
    <t>3GI-4-2-07</t>
  </si>
  <si>
    <t>ESP000050319</t>
  </si>
  <si>
    <t>3GI-7-1334</t>
  </si>
  <si>
    <t>ESP000027454</t>
  </si>
  <si>
    <t>3GI-6-1-11</t>
  </si>
  <si>
    <t>ESP000024800</t>
  </si>
  <si>
    <t>3GI-5-2-00</t>
  </si>
  <si>
    <t>ESP000051891</t>
  </si>
  <si>
    <t>3GI-8-1352</t>
  </si>
  <si>
    <t>ESP000024845</t>
  </si>
  <si>
    <t>3GI-8-9-00</t>
  </si>
  <si>
    <t>ESP000023959</t>
  </si>
  <si>
    <t>NEPTUNO CUATRO</t>
  </si>
  <si>
    <t>3VI-3-4-96</t>
  </si>
  <si>
    <t>ESP000027292</t>
  </si>
  <si>
    <t>3GI-8-1-09</t>
  </si>
  <si>
    <t>ESP000024225</t>
  </si>
  <si>
    <t>3GI-8-5-99</t>
  </si>
  <si>
    <t>ESP000024164</t>
  </si>
  <si>
    <t>3GI-8-4-99</t>
  </si>
  <si>
    <t>ESP000024852</t>
  </si>
  <si>
    <t>3GI-8-7-00</t>
  </si>
  <si>
    <t>ESP000024825</t>
  </si>
  <si>
    <t>3GI-8-6-00</t>
  </si>
  <si>
    <t>ESP000024238</t>
  </si>
  <si>
    <t>3GI-8-6-99</t>
  </si>
  <si>
    <t>ESP000015044</t>
  </si>
  <si>
    <t>3GI-8-1321</t>
  </si>
  <si>
    <t>ESP000027730</t>
  </si>
  <si>
    <t>3AV-3-2-15</t>
  </si>
  <si>
    <t>ESP000024507</t>
  </si>
  <si>
    <t>3GI-8-1-00</t>
  </si>
  <si>
    <t>ESP000023046</t>
  </si>
  <si>
    <t>3GI-8-5-95</t>
  </si>
  <si>
    <t>ESP000023365</t>
  </si>
  <si>
    <t>3GI-3-1-96</t>
  </si>
  <si>
    <t>ESP000023788</t>
  </si>
  <si>
    <t>3GI-5-1-97</t>
  </si>
  <si>
    <t>ESP000007545</t>
  </si>
  <si>
    <t>3GI-2-295</t>
  </si>
  <si>
    <t>ESP000024510</t>
  </si>
  <si>
    <t>3GI-2-1-99</t>
  </si>
  <si>
    <t>ESP000027677</t>
  </si>
  <si>
    <t>3GI-2-1-14</t>
  </si>
  <si>
    <t>ESP000023616</t>
  </si>
  <si>
    <t>3GI-2-1-97</t>
  </si>
  <si>
    <t>ESP000025865</t>
  </si>
  <si>
    <t>3GI-2-2-03</t>
  </si>
  <si>
    <t>ESP000025003</t>
  </si>
  <si>
    <t>3GI-1-1-01</t>
  </si>
  <si>
    <t>ESP000025762</t>
  </si>
  <si>
    <t>3GI-2-1-03</t>
  </si>
  <si>
    <t>ESP000026008</t>
  </si>
  <si>
    <t>3GI-7-1-04</t>
  </si>
  <si>
    <t>ESP000015786</t>
  </si>
  <si>
    <t>3GI-8-1345</t>
  </si>
  <si>
    <t>ESP000015296</t>
  </si>
  <si>
    <t>3SS-3-1399</t>
  </si>
  <si>
    <t>ESP000007918</t>
  </si>
  <si>
    <t>3GI-5-2075</t>
  </si>
  <si>
    <t>ESP000026854</t>
  </si>
  <si>
    <t>3VI-7-3-06</t>
  </si>
  <si>
    <t>ESP000025632</t>
  </si>
  <si>
    <t>3GI-7-1-03</t>
  </si>
  <si>
    <t>ESP000008033</t>
  </si>
  <si>
    <t>3GI-5-2051</t>
  </si>
  <si>
    <t>ESP000014165</t>
  </si>
  <si>
    <t>3GI-7-1743</t>
  </si>
  <si>
    <t>ESP000008047</t>
  </si>
  <si>
    <t>3GI-7-1706</t>
  </si>
  <si>
    <t>ESP000011972</t>
  </si>
  <si>
    <t>3GI-7-1616</t>
  </si>
  <si>
    <t>ESP000023331</t>
  </si>
  <si>
    <t>3GI-7-1-96</t>
  </si>
  <si>
    <t>ESP000024210</t>
  </si>
  <si>
    <t>3GI-8-2-99</t>
  </si>
  <si>
    <t>ESP000025694</t>
  </si>
  <si>
    <t>3GI-7-3-03</t>
  </si>
  <si>
    <t>ESP000023593</t>
  </si>
  <si>
    <t>3GI-7-2-97</t>
  </si>
  <si>
    <t>ESP000050550</t>
  </si>
  <si>
    <t>3GI-3-789</t>
  </si>
  <si>
    <t>ESP000011970</t>
  </si>
  <si>
    <t>3GI-7-1466</t>
  </si>
  <si>
    <t>ESP000016045</t>
  </si>
  <si>
    <t>3GI-7-1774</t>
  </si>
  <si>
    <t>ESP000011966</t>
  </si>
  <si>
    <t>3GI-7-1699</t>
  </si>
  <si>
    <t>ESP000024326</t>
  </si>
  <si>
    <t>3GI-8-8-99</t>
  </si>
  <si>
    <t>ESP000027672</t>
  </si>
  <si>
    <t>3AV-3-1-15</t>
  </si>
  <si>
    <t>ESP000015661</t>
  </si>
  <si>
    <t>3GI-8-1326</t>
  </si>
  <si>
    <t>ESP000023711</t>
  </si>
  <si>
    <t>3CO-5-2-97</t>
  </si>
  <si>
    <t>ESP000026610</t>
  </si>
  <si>
    <t>3GI-8-3-05</t>
  </si>
  <si>
    <t>ESP000024408</t>
  </si>
  <si>
    <t>3FE-1-4-99</t>
  </si>
  <si>
    <t>ESP000025281</t>
  </si>
  <si>
    <t>3GI-4-2-02</t>
  </si>
  <si>
    <t>ESP000020561</t>
  </si>
  <si>
    <t>3GI-4-2085</t>
  </si>
  <si>
    <t>ESP000022538</t>
  </si>
  <si>
    <t>3GI-3-1-92</t>
  </si>
  <si>
    <t>ESP000008081</t>
  </si>
  <si>
    <t>3GI-4-1917</t>
  </si>
  <si>
    <t>ESP000025196</t>
  </si>
  <si>
    <t>3GI-3-1-02</t>
  </si>
  <si>
    <t>ESP000008083</t>
  </si>
  <si>
    <t>3GI-3-724</t>
  </si>
  <si>
    <t>ESP000027133</t>
  </si>
  <si>
    <t>3GI-3-1-08</t>
  </si>
  <si>
    <t>ESP000008087</t>
  </si>
  <si>
    <t>3GI-3-711</t>
  </si>
  <si>
    <t>ESP000024713</t>
  </si>
  <si>
    <t>3GI-8-5-00</t>
  </si>
  <si>
    <t>ESP000025512</t>
  </si>
  <si>
    <t>3GI-8-2-02</t>
  </si>
  <si>
    <t>ESP000027763</t>
  </si>
  <si>
    <t>3AV-3-1-16</t>
  </si>
  <si>
    <t>ESP000027643</t>
  </si>
  <si>
    <t>3AV-3-1-14</t>
  </si>
  <si>
    <t>ESP000025318</t>
  </si>
  <si>
    <t>3GI-8-3-01</t>
  </si>
  <si>
    <t>ESP000007650</t>
  </si>
  <si>
    <t>3GI-8-1271</t>
  </si>
  <si>
    <t>ESP000026213</t>
  </si>
  <si>
    <t>3VI-3-3-04</t>
  </si>
  <si>
    <t>ESP000012483</t>
  </si>
  <si>
    <t>3GI-8-969</t>
  </si>
  <si>
    <t>TOTAL AVILES</t>
  </si>
  <si>
    <t>TOTAL CANDAS</t>
  </si>
  <si>
    <t>TOTAL S. JUAN DE LA ARENA</t>
  </si>
  <si>
    <t>TOTAL TAPIA</t>
  </si>
  <si>
    <t>TOTAL VIAVELEZ</t>
  </si>
  <si>
    <t>Viavélez</t>
  </si>
  <si>
    <t>ESP000022858</t>
  </si>
  <si>
    <t>ESP000024114</t>
  </si>
  <si>
    <t>LOREMAR</t>
  </si>
  <si>
    <t>3GI-7-1-94</t>
  </si>
  <si>
    <t>3VI-2-3-98</t>
  </si>
  <si>
    <t>Aluminio</t>
  </si>
  <si>
    <t>SIEMPRE ROMANTICA</t>
  </si>
  <si>
    <t>3AV-2-1-20</t>
  </si>
  <si>
    <t>Otros</t>
  </si>
  <si>
    <t>BRUMAR</t>
  </si>
  <si>
    <t>3GI-5-2-19</t>
  </si>
  <si>
    <t>CA PILAR</t>
  </si>
  <si>
    <t>3GI-5-3-19</t>
  </si>
  <si>
    <t>LEBRUS</t>
  </si>
  <si>
    <t>3GI-5-1-19</t>
  </si>
  <si>
    <t>NUEVO ENZO</t>
  </si>
  <si>
    <t>3FE-3-8-91</t>
  </si>
  <si>
    <t>SIEMPRE ANAIS</t>
  </si>
  <si>
    <t>NOVO TOMAS LUIS</t>
  </si>
  <si>
    <t>3FE-4-14-05</t>
  </si>
  <si>
    <t>TRANQUILO DOS</t>
  </si>
  <si>
    <t>3VI-4-5-98</t>
  </si>
  <si>
    <t>ESP000100208</t>
  </si>
  <si>
    <t>ESP000100145</t>
  </si>
  <si>
    <t>ESP000100169</t>
  </si>
  <si>
    <t>ESP000100175</t>
  </si>
  <si>
    <t>ESP000022240</t>
  </si>
  <si>
    <t>ESP000026453</t>
  </si>
  <si>
    <t>ESP000023994</t>
  </si>
  <si>
    <t>PESCALEMA</t>
  </si>
  <si>
    <t>3GC-1-1-95</t>
  </si>
  <si>
    <t>ARTES MENORES EN CANARIAS</t>
  </si>
  <si>
    <t>NUEVO LENA</t>
  </si>
  <si>
    <t>3AV-1-1-20</t>
  </si>
  <si>
    <t>MAR QUINTA</t>
  </si>
  <si>
    <t>3GI-4-1-21</t>
  </si>
  <si>
    <t>PHILADELFIA</t>
  </si>
  <si>
    <t>3ST-2-1-01</t>
  </si>
  <si>
    <t>PLAYA ASTILLERU</t>
  </si>
  <si>
    <t>3VI-8-1-99</t>
  </si>
  <si>
    <t>SEMPRE ADRIAN</t>
  </si>
  <si>
    <t>3CO-2-3722</t>
  </si>
  <si>
    <t>CHINCHO RUBIANES</t>
  </si>
  <si>
    <t>3VI-2-1-05</t>
  </si>
  <si>
    <t>3AV-3-1-20</t>
  </si>
  <si>
    <t>PLAYA DE ALEGRIN</t>
  </si>
  <si>
    <t>3FE-2-5-98</t>
  </si>
  <si>
    <t>MADRE AMERICA</t>
  </si>
  <si>
    <t>3AV-3-1-21</t>
  </si>
  <si>
    <t>PLAYA DE COEDO</t>
  </si>
  <si>
    <t>3VI-6-1-04</t>
  </si>
  <si>
    <t>5-00</t>
  </si>
  <si>
    <t>25 Embarcaciones</t>
  </si>
  <si>
    <t>1-00</t>
  </si>
  <si>
    <t>4-00</t>
  </si>
  <si>
    <t>48 Embarcaciones</t>
  </si>
  <si>
    <t xml:space="preserve">- </t>
  </si>
  <si>
    <t>7-00</t>
  </si>
  <si>
    <t>6-00</t>
  </si>
  <si>
    <t>9-00</t>
  </si>
  <si>
    <t xml:space="preserve"> </t>
  </si>
  <si>
    <t>TAPIA</t>
  </si>
  <si>
    <t>ALEACION LIGERA</t>
  </si>
  <si>
    <t>256 Embarcaciones</t>
  </si>
  <si>
    <t>1-97</t>
  </si>
  <si>
    <t>1420</t>
  </si>
  <si>
    <t>2-96</t>
  </si>
  <si>
    <t>2-97</t>
  </si>
  <si>
    <t>1-94</t>
  </si>
  <si>
    <t>12-99</t>
  </si>
  <si>
    <t>2-94</t>
  </si>
  <si>
    <t>4-99</t>
  </si>
  <si>
    <t>1-96</t>
  </si>
  <si>
    <t>2-98</t>
  </si>
  <si>
    <t>2-92</t>
  </si>
  <si>
    <t>4-92</t>
  </si>
  <si>
    <t>3-98</t>
  </si>
  <si>
    <t>1-98</t>
  </si>
  <si>
    <t>11-99</t>
  </si>
  <si>
    <t>1-92</t>
  </si>
  <si>
    <t>9-97</t>
  </si>
  <si>
    <t>6-99</t>
  </si>
  <si>
    <t>5-97</t>
  </si>
  <si>
    <t>3-95</t>
  </si>
  <si>
    <t>2-99</t>
  </si>
  <si>
    <t>4-96</t>
  </si>
  <si>
    <t>3-92</t>
  </si>
  <si>
    <t>1-93</t>
  </si>
  <si>
    <t>8-97</t>
  </si>
  <si>
    <t>6-97</t>
  </si>
  <si>
    <t>9-99</t>
  </si>
  <si>
    <t>3-91</t>
  </si>
  <si>
    <t>4-95</t>
  </si>
  <si>
    <t>4-97</t>
  </si>
  <si>
    <t>3-93</t>
  </si>
  <si>
    <t>5-99</t>
  </si>
  <si>
    <t>5-95</t>
  </si>
  <si>
    <t>8-99</t>
  </si>
  <si>
    <t>Fuente: Dirección General de Pesca Marítima. Servicio de Ordenación Pesquera</t>
  </si>
  <si>
    <t>15 EMBARCACIONES</t>
  </si>
  <si>
    <t>4 EMBARCACIONES</t>
  </si>
  <si>
    <t>8 EMBARCACIONES</t>
  </si>
  <si>
    <t>6 EMBARCACIONES</t>
  </si>
  <si>
    <t>48 EMBARCACIONES</t>
  </si>
  <si>
    <t>2 EMBARCACIONES</t>
  </si>
  <si>
    <t>19 EMBARCACIONES</t>
  </si>
  <si>
    <t>20 EMBARCACIONES</t>
  </si>
  <si>
    <t>9 EMBARCACIONES</t>
  </si>
  <si>
    <t>24 EMBARCACIONES</t>
  </si>
  <si>
    <t>251 EMBARCACIONES</t>
  </si>
  <si>
    <t>17 EMBARCACIONES</t>
  </si>
  <si>
    <t>10 EMBARCACIONES</t>
  </si>
  <si>
    <t>14 EMBARCACIONES</t>
  </si>
  <si>
    <t>248 EMBARCACIONES</t>
  </si>
  <si>
    <t>11 EMBARCACIONES</t>
  </si>
  <si>
    <t>3 EMBARCACIONES</t>
  </si>
  <si>
    <t>23 EMBARCACIONES</t>
  </si>
  <si>
    <t>21 EMBARCACIONES</t>
  </si>
  <si>
    <t>44 EMBARCACIONES</t>
  </si>
  <si>
    <t>5 EMBARCACIONES</t>
  </si>
  <si>
    <t>7 EMBARCACIONES</t>
  </si>
  <si>
    <t>25 EMBARCACIONES</t>
  </si>
  <si>
    <t>18 EMBARCACIONES</t>
  </si>
  <si>
    <t>46 EMBARCACIONES</t>
  </si>
  <si>
    <t>249 EMBARCACIONES</t>
  </si>
  <si>
    <t>ESP000023081</t>
  </si>
  <si>
    <t>Total Aviles</t>
  </si>
  <si>
    <t>Total Bañugues</t>
  </si>
  <si>
    <t>Total Bustio</t>
  </si>
  <si>
    <t>Total Candas</t>
  </si>
  <si>
    <t>ESP000100231</t>
  </si>
  <si>
    <t>Total Cudillero</t>
  </si>
  <si>
    <t>Total Figueras</t>
  </si>
  <si>
    <t>ESP000024940</t>
  </si>
  <si>
    <t>ESP000100262</t>
  </si>
  <si>
    <t>Total Gijon (El Musel)</t>
  </si>
  <si>
    <t>ESP000006666</t>
  </si>
  <si>
    <t>ESP000024174</t>
  </si>
  <si>
    <t>Total Lastres</t>
  </si>
  <si>
    <t>ESP000026521</t>
  </si>
  <si>
    <t>Total Llanes</t>
  </si>
  <si>
    <t>Total Luanco</t>
  </si>
  <si>
    <t>ESP000024393</t>
  </si>
  <si>
    <t>ESP000100234</t>
  </si>
  <si>
    <t>Total Luarca</t>
  </si>
  <si>
    <t>26 EMBARCACIONES</t>
  </si>
  <si>
    <t>ESP000100261</t>
  </si>
  <si>
    <t>Total Ortiguera</t>
  </si>
  <si>
    <t>Total Oviñana</t>
  </si>
  <si>
    <t>Total Puerto de Vega</t>
  </si>
  <si>
    <t>Total Ribadesella</t>
  </si>
  <si>
    <t>Total San Juan de la Arena</t>
  </si>
  <si>
    <t>Total Tapia de Casariego</t>
  </si>
  <si>
    <t>Total Tazones</t>
  </si>
  <si>
    <t>Total Viavelez</t>
  </si>
  <si>
    <t>250 EMBARCACIONES</t>
  </si>
  <si>
    <t>Total ASTURIAS</t>
  </si>
  <si>
    <t>ESP000022945</t>
  </si>
  <si>
    <t>ESP000026078</t>
  </si>
  <si>
    <t>ESP000056784</t>
  </si>
  <si>
    <t>ESP000100352</t>
  </si>
  <si>
    <t>ESP000100397</t>
  </si>
  <si>
    <t>MADARIETA</t>
  </si>
  <si>
    <t>SIEMPRE NEREA</t>
  </si>
  <si>
    <t>REYBA</t>
  </si>
  <si>
    <t>NUEVO MAR ABIERTO</t>
  </si>
  <si>
    <t>VERA DEL MAR</t>
  </si>
  <si>
    <t>47 EMBARCACIONES</t>
  </si>
  <si>
    <t>22 EMBARCACIONES</t>
  </si>
  <si>
    <t>3GI-4-1-22</t>
  </si>
  <si>
    <t>3BI-1-1-94</t>
  </si>
  <si>
    <t>3VILL-5-563</t>
  </si>
  <si>
    <t>3AV-1-1-21</t>
  </si>
  <si>
    <t>2016-2023</t>
  </si>
  <si>
    <t>2016-2018</t>
  </si>
  <si>
    <t>Elabora: Sección de Prospectiva y Estadística - Consejería de Medio Rural y Política Agraria</t>
  </si>
  <si>
    <t>AÑO 2016</t>
  </si>
  <si>
    <t xml:space="preserve">NÚMERO DE BUQUES PESQUEROS Y ESLORA TOTAL POR TIPO DE PESCA Y PUERTO BASE EN ASTURIAS. </t>
  </si>
  <si>
    <t>AÑO 2017</t>
  </si>
  <si>
    <t>AÑO 2018</t>
  </si>
  <si>
    <t>AÑO 2019</t>
  </si>
  <si>
    <t>AÑO 2020</t>
  </si>
  <si>
    <t>AÑO 2021</t>
  </si>
  <si>
    <t>AÑO 2022</t>
  </si>
  <si>
    <t xml:space="preserve">AÑO 2023 (actualizado a febrero 2023) </t>
  </si>
  <si>
    <t>Número de buques pesqueros y eslora total por tipo de pesca y puerto base en Asturias</t>
  </si>
  <si>
    <t xml:space="preserve">CENSO DE FLOTA PESQUERA REGISTRADA EN ASTURIAS (2016-2018) </t>
  </si>
  <si>
    <t>Año 2016 (Actualizado a 1 de enero de 2017)</t>
  </si>
  <si>
    <t>Año 2017 (Actualizado a 1 de enero de 2018)</t>
  </si>
  <si>
    <t>Año 2018 (Actualizado a 1 de enero de 2019)</t>
  </si>
  <si>
    <t>CENSO DE FLOTA PESQUERA REGISTRADA EN ASTURIAS (2019-2023)</t>
  </si>
  <si>
    <t>Año 2019 (actualizado a 1 de enero de 2020)</t>
  </si>
  <si>
    <t>2019-2023</t>
  </si>
  <si>
    <t>Año 2020 (actualizado a 1 de enero de 2021)</t>
  </si>
  <si>
    <t>Año 2021 (actualizado a 1 de enero de 2022)</t>
  </si>
  <si>
    <t>Año 2022 (actualizado a 1 de enero de 2023)</t>
  </si>
  <si>
    <t>Año 2023 (actualizado a febrero de 2023)</t>
  </si>
  <si>
    <t>Fuente: Dirección General de Pesca Marítima. Servicio de Ordenación Pesquera.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</si>
</sst>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b/>
      <sz val="7"/>
      <color indexed="8"/>
      <name val="MS Sans Serif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b/>
      <i/>
      <sz val="12"/>
      <color indexed="62"/>
      <name val="Arial"/>
      <family val="2"/>
    </font>
    <font>
      <b/>
      <sz val="7"/>
      <color indexed="56"/>
      <name val="MS Sans Serif"/>
      <family val="2"/>
    </font>
    <font>
      <b/>
      <sz val="9"/>
      <color indexed="56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Calibri"/>
      <family val="2"/>
    </font>
    <font>
      <b/>
      <sz val="10"/>
      <color indexed="8"/>
      <name val="MS Sans Serif"/>
      <family val="2"/>
    </font>
    <font>
      <b/>
      <sz val="10"/>
      <color indexed="56"/>
      <name val="Arial"/>
      <family val="2"/>
    </font>
    <font>
      <b/>
      <sz val="10"/>
      <color indexed="56"/>
      <name val="MS Sans Serif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7"/>
      <color indexed="8"/>
      <name val="Arial"/>
      <family val="2"/>
    </font>
    <font>
      <b/>
      <i/>
      <sz val="10"/>
      <color indexed="56"/>
      <name val="Calibri"/>
      <family val="2"/>
    </font>
    <font>
      <i/>
      <sz val="10"/>
      <color indexed="56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MS Sans Serif"/>
      <family val="2"/>
    </font>
    <font>
      <b/>
      <sz val="16"/>
      <name val="Arial"/>
      <family val="2"/>
    </font>
    <font>
      <b/>
      <sz val="16"/>
      <color indexed="56"/>
      <name val="Arial"/>
      <family val="2"/>
    </font>
    <font>
      <sz val="9"/>
      <color indexed="56"/>
      <name val="Arial Narrow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i/>
      <sz val="10"/>
      <color rgb="FF333399"/>
      <name val="Arial"/>
      <family val="2"/>
    </font>
    <font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i/>
      <sz val="10"/>
      <color rgb="FF00206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indexed="62"/>
      <name val="Arial"/>
      <family val="2"/>
    </font>
    <font>
      <sz val="11"/>
      <color indexed="5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rgb="FFDDF3F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9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2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 style="thin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3" fillId="0" borderId="0"/>
    <xf numFmtId="0" fontId="12" fillId="0" borderId="0"/>
  </cellStyleXfs>
  <cellXfs count="3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9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4" borderId="0" xfId="2" quotePrefix="1" applyFont="1" applyFill="1" applyAlignment="1">
      <alignment horizontal="left"/>
    </xf>
    <xf numFmtId="0" fontId="7" fillId="5" borderId="4" xfId="0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wrapText="1"/>
    </xf>
    <xf numFmtId="4" fontId="15" fillId="0" borderId="5" xfId="0" applyNumberFormat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4" fontId="15" fillId="0" borderId="6" xfId="0" applyNumberFormat="1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4" fontId="7" fillId="5" borderId="8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4" fontId="15" fillId="0" borderId="11" xfId="0" applyNumberFormat="1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4" fontId="15" fillId="0" borderId="13" xfId="0" applyNumberFormat="1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4" fontId="15" fillId="3" borderId="6" xfId="0" applyNumberFormat="1" applyFont="1" applyFill="1" applyBorder="1" applyAlignment="1">
      <alignment horizontal="center" wrapText="1"/>
    </xf>
    <xf numFmtId="0" fontId="15" fillId="3" borderId="16" xfId="0" applyFont="1" applyFill="1" applyBorder="1" applyAlignment="1">
      <alignment horizontal="center" wrapText="1"/>
    </xf>
    <xf numFmtId="4" fontId="15" fillId="3" borderId="16" xfId="0" applyNumberFormat="1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4" fontId="15" fillId="0" borderId="10" xfId="0" applyNumberFormat="1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4" fontId="15" fillId="0" borderId="16" xfId="0" applyNumberFormat="1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/>
    </xf>
    <xf numFmtId="3" fontId="16" fillId="0" borderId="0" xfId="3" applyNumberFormat="1" applyFont="1" applyFill="1"/>
    <xf numFmtId="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4" fontId="7" fillId="5" borderId="0" xfId="0" applyNumberFormat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wrapText="1"/>
    </xf>
    <xf numFmtId="4" fontId="7" fillId="5" borderId="20" xfId="0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4" fontId="7" fillId="5" borderId="4" xfId="0" applyNumberFormat="1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 wrapText="1"/>
    </xf>
    <xf numFmtId="0" fontId="7" fillId="5" borderId="23" xfId="0" applyFont="1" applyFill="1" applyBorder="1" applyAlignment="1">
      <alignment horizontal="center" wrapText="1"/>
    </xf>
    <xf numFmtId="4" fontId="7" fillId="5" borderId="23" xfId="0" applyNumberFormat="1" applyFont="1" applyFill="1" applyBorder="1" applyAlignment="1">
      <alignment horizontal="center" wrapText="1"/>
    </xf>
    <xf numFmtId="0" fontId="7" fillId="5" borderId="24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wrapText="1"/>
    </xf>
    <xf numFmtId="4" fontId="7" fillId="5" borderId="20" xfId="0" applyNumberFormat="1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4" fontId="7" fillId="5" borderId="2" xfId="0" applyNumberFormat="1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0" fontId="7" fillId="5" borderId="27" xfId="0" applyFont="1" applyFill="1" applyBorder="1" applyAlignment="1">
      <alignment horizontal="center" wrapText="1"/>
    </xf>
    <xf numFmtId="4" fontId="7" fillId="5" borderId="27" xfId="0" applyNumberFormat="1" applyFont="1" applyFill="1" applyBorder="1" applyAlignment="1">
      <alignment horizontal="center" wrapText="1"/>
    </xf>
    <xf numFmtId="0" fontId="7" fillId="5" borderId="28" xfId="0" applyFont="1" applyFill="1" applyBorder="1" applyAlignment="1">
      <alignment horizontal="center" wrapText="1"/>
    </xf>
    <xf numFmtId="0" fontId="7" fillId="5" borderId="29" xfId="0" applyFont="1" applyFill="1" applyBorder="1" applyAlignment="1">
      <alignment horizontal="center" wrapText="1"/>
    </xf>
    <xf numFmtId="4" fontId="7" fillId="5" borderId="29" xfId="0" applyNumberFormat="1" applyFont="1" applyFill="1" applyBorder="1" applyAlignment="1">
      <alignment horizontal="center" wrapText="1"/>
    </xf>
    <xf numFmtId="0" fontId="7" fillId="5" borderId="30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wrapText="1"/>
    </xf>
    <xf numFmtId="4" fontId="7" fillId="5" borderId="4" xfId="0" applyNumberFormat="1" applyFont="1" applyFill="1" applyBorder="1" applyAlignment="1">
      <alignment horizontal="center" wrapText="1"/>
    </xf>
    <xf numFmtId="4" fontId="7" fillId="5" borderId="21" xfId="0" applyNumberFormat="1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4" fontId="7" fillId="5" borderId="9" xfId="0" applyNumberFormat="1" applyFont="1" applyFill="1" applyBorder="1" applyAlignment="1">
      <alignment horizontal="center" wrapText="1"/>
    </xf>
    <xf numFmtId="0" fontId="21" fillId="5" borderId="19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 wrapText="1"/>
    </xf>
    <xf numFmtId="4" fontId="7" fillId="5" borderId="31" xfId="0" applyNumberFormat="1" applyFont="1" applyFill="1" applyBorder="1" applyAlignment="1">
      <alignment horizontal="center" wrapText="1"/>
    </xf>
    <xf numFmtId="4" fontId="7" fillId="5" borderId="32" xfId="0" applyNumberFormat="1" applyFont="1" applyFill="1" applyBorder="1" applyAlignment="1">
      <alignment horizontal="center" wrapText="1"/>
    </xf>
    <xf numFmtId="0" fontId="7" fillId="5" borderId="33" xfId="0" applyFont="1" applyFill="1" applyBorder="1" applyAlignment="1">
      <alignment horizontal="center"/>
    </xf>
    <xf numFmtId="4" fontId="7" fillId="5" borderId="33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4" fontId="7" fillId="5" borderId="37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49" fontId="0" fillId="6" borderId="76" xfId="0" applyNumberFormat="1" applyFill="1" applyBorder="1"/>
    <xf numFmtId="0" fontId="25" fillId="6" borderId="76" xfId="0" applyFont="1" applyFill="1" applyBorder="1" applyAlignment="1">
      <alignment horizontal="center" vertical="center"/>
    </xf>
    <xf numFmtId="0" fontId="0" fillId="6" borderId="76" xfId="0" applyFill="1" applyBorder="1" applyAlignment="1">
      <alignment vertical="center"/>
    </xf>
    <xf numFmtId="0" fontId="0" fillId="6" borderId="76" xfId="0" applyFill="1" applyBorder="1" applyAlignment="1">
      <alignment horizontal="right" vertical="center"/>
    </xf>
    <xf numFmtId="0" fontId="25" fillId="0" borderId="77" xfId="0" applyFont="1" applyBorder="1" applyAlignment="1">
      <alignment horizontal="center"/>
    </xf>
    <xf numFmtId="0" fontId="26" fillId="0" borderId="0" xfId="0" applyFont="1" applyBorder="1" applyAlignment="1">
      <alignment wrapText="1"/>
    </xf>
    <xf numFmtId="1" fontId="0" fillId="0" borderId="0" xfId="0" applyNumberFormat="1"/>
    <xf numFmtId="0" fontId="7" fillId="5" borderId="37" xfId="0" applyFont="1" applyFill="1" applyBorder="1"/>
    <xf numFmtId="1" fontId="16" fillId="0" borderId="0" xfId="3" applyNumberFormat="1" applyFont="1" applyFill="1"/>
    <xf numFmtId="1" fontId="24" fillId="0" borderId="0" xfId="3" applyNumberFormat="1" applyFont="1" applyFill="1"/>
    <xf numFmtId="3" fontId="24" fillId="0" borderId="0" xfId="3" applyNumberFormat="1" applyFont="1" applyFill="1"/>
    <xf numFmtId="1" fontId="4" fillId="4" borderId="0" xfId="2" quotePrefix="1" applyNumberFormat="1" applyFont="1" applyFill="1" applyAlignment="1">
      <alignment horizontal="left"/>
    </xf>
    <xf numFmtId="0" fontId="7" fillId="5" borderId="38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7" fillId="5" borderId="39" xfId="0" applyFont="1" applyFill="1" applyBorder="1"/>
    <xf numFmtId="1" fontId="15" fillId="0" borderId="41" xfId="0" applyNumberFormat="1" applyFont="1" applyBorder="1" applyAlignment="1">
      <alignment horizontal="right"/>
    </xf>
    <xf numFmtId="4" fontId="15" fillId="0" borderId="42" xfId="0" applyNumberFormat="1" applyFont="1" applyBorder="1" applyAlignment="1">
      <alignment horizontal="right"/>
    </xf>
    <xf numFmtId="1" fontId="15" fillId="0" borderId="43" xfId="0" applyNumberFormat="1" applyFont="1" applyBorder="1" applyAlignment="1">
      <alignment horizontal="right"/>
    </xf>
    <xf numFmtId="1" fontId="15" fillId="0" borderId="44" xfId="0" applyNumberFormat="1" applyFont="1" applyBorder="1" applyAlignment="1">
      <alignment horizontal="right"/>
    </xf>
    <xf numFmtId="4" fontId="15" fillId="0" borderId="44" xfId="0" applyNumberFormat="1" applyFont="1" applyBorder="1" applyAlignment="1">
      <alignment horizontal="right"/>
    </xf>
    <xf numFmtId="4" fontId="15" fillId="0" borderId="45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0" fontId="7" fillId="5" borderId="39" xfId="0" applyFont="1" applyFill="1" applyBorder="1" applyAlignment="1">
      <alignment wrapText="1"/>
    </xf>
    <xf numFmtId="4" fontId="15" fillId="0" borderId="45" xfId="0" applyNumberFormat="1" applyFont="1" applyFill="1" applyBorder="1" applyAlignment="1">
      <alignment horizontal="right"/>
    </xf>
    <xf numFmtId="1" fontId="7" fillId="5" borderId="46" xfId="0" applyNumberFormat="1" applyFont="1" applyFill="1" applyBorder="1" applyAlignment="1">
      <alignment horizontal="right"/>
    </xf>
    <xf numFmtId="4" fontId="7" fillId="5" borderId="47" xfId="0" applyNumberFormat="1" applyFont="1" applyFill="1" applyBorder="1" applyAlignment="1">
      <alignment horizontal="right"/>
    </xf>
    <xf numFmtId="1" fontId="7" fillId="5" borderId="48" xfId="0" applyNumberFormat="1" applyFont="1" applyFill="1" applyBorder="1" applyAlignment="1">
      <alignment horizontal="right"/>
    </xf>
    <xf numFmtId="4" fontId="7" fillId="5" borderId="48" xfId="0" applyNumberFormat="1" applyFont="1" applyFill="1" applyBorder="1" applyAlignment="1">
      <alignment horizontal="right"/>
    </xf>
    <xf numFmtId="0" fontId="27" fillId="5" borderId="39" xfId="0" applyFont="1" applyFill="1" applyBorder="1"/>
    <xf numFmtId="0" fontId="28" fillId="3" borderId="6" xfId="0" applyFont="1" applyFill="1" applyBorder="1" applyAlignment="1">
      <alignment horizontal="center" wrapText="1"/>
    </xf>
    <xf numFmtId="0" fontId="29" fillId="5" borderId="39" xfId="0" applyFont="1" applyFill="1" applyBorder="1"/>
    <xf numFmtId="4" fontId="28" fillId="0" borderId="45" xfId="0" applyNumberFormat="1" applyFont="1" applyBorder="1" applyAlignment="1">
      <alignment horizontal="right"/>
    </xf>
    <xf numFmtId="0" fontId="7" fillId="5" borderId="4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wrapText="1"/>
    </xf>
    <xf numFmtId="0" fontId="7" fillId="5" borderId="33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4" fontId="15" fillId="0" borderId="8" xfId="0" applyNumberFormat="1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49" fontId="15" fillId="0" borderId="8" xfId="0" applyNumberFormat="1" applyFont="1" applyFill="1" applyBorder="1" applyAlignment="1">
      <alignment horizontal="center" wrapText="1"/>
    </xf>
    <xf numFmtId="49" fontId="15" fillId="0" borderId="6" xfId="0" applyNumberFormat="1" applyFont="1" applyFill="1" applyBorder="1" applyAlignment="1">
      <alignment horizontal="center" wrapText="1"/>
    </xf>
    <xf numFmtId="49" fontId="15" fillId="0" borderId="11" xfId="0" applyNumberFormat="1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4" fontId="15" fillId="3" borderId="8" xfId="0" applyNumberFormat="1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wrapText="1"/>
    </xf>
    <xf numFmtId="49" fontId="15" fillId="3" borderId="8" xfId="0" applyNumberFormat="1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26" fillId="7" borderId="6" xfId="0" applyFont="1" applyFill="1" applyBorder="1" applyAlignment="1">
      <alignment horizontal="center"/>
    </xf>
    <xf numFmtId="49" fontId="26" fillId="7" borderId="6" xfId="0" applyNumberFormat="1" applyFont="1" applyFill="1" applyBorder="1" applyAlignment="1">
      <alignment horizontal="center"/>
    </xf>
    <xf numFmtId="4" fontId="26" fillId="7" borderId="6" xfId="0" applyNumberFormat="1" applyFont="1" applyFill="1" applyBorder="1" applyAlignment="1">
      <alignment horizontal="center" wrapText="1"/>
    </xf>
    <xf numFmtId="0" fontId="26" fillId="5" borderId="7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49" fontId="26" fillId="5" borderId="8" xfId="0" applyNumberFormat="1" applyFont="1" applyFill="1" applyBorder="1" applyAlignment="1">
      <alignment horizontal="center"/>
    </xf>
    <xf numFmtId="4" fontId="26" fillId="5" borderId="9" xfId="0" applyNumberFormat="1" applyFont="1" applyFill="1" applyBorder="1" applyAlignment="1">
      <alignment horizontal="center" wrapText="1"/>
    </xf>
    <xf numFmtId="4" fontId="30" fillId="5" borderId="8" xfId="0" applyNumberFormat="1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4" fontId="15" fillId="3" borderId="20" xfId="0" applyNumberFormat="1" applyFont="1" applyFill="1" applyBorder="1" applyAlignment="1">
      <alignment horizontal="center" wrapText="1"/>
    </xf>
    <xf numFmtId="49" fontId="15" fillId="3" borderId="20" xfId="0" applyNumberFormat="1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7" fillId="5" borderId="50" xfId="0" applyFont="1" applyFill="1" applyBorder="1" applyAlignment="1">
      <alignment horizontal="center" wrapText="1"/>
    </xf>
    <xf numFmtId="0" fontId="15" fillId="5" borderId="51" xfId="0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wrapText="1"/>
    </xf>
    <xf numFmtId="4" fontId="7" fillId="5" borderId="8" xfId="0" applyNumberFormat="1" applyFont="1" applyFill="1" applyBorder="1" applyAlignment="1">
      <alignment horizontal="center"/>
    </xf>
    <xf numFmtId="4" fontId="15" fillId="0" borderId="52" xfId="0" applyNumberFormat="1" applyFont="1" applyFill="1" applyBorder="1" applyAlignment="1">
      <alignment horizontal="center" wrapText="1"/>
    </xf>
    <xf numFmtId="0" fontId="15" fillId="0" borderId="52" xfId="0" applyFont="1" applyFill="1" applyBorder="1" applyAlignment="1">
      <alignment horizontal="center" wrapText="1"/>
    </xf>
    <xf numFmtId="0" fontId="15" fillId="0" borderId="53" xfId="0" applyFont="1" applyFill="1" applyBorder="1" applyAlignment="1">
      <alignment horizontal="center" wrapText="1"/>
    </xf>
    <xf numFmtId="0" fontId="15" fillId="0" borderId="54" xfId="0" applyFont="1" applyFill="1" applyBorder="1" applyAlignment="1">
      <alignment horizontal="center" wrapText="1"/>
    </xf>
    <xf numFmtId="49" fontId="15" fillId="0" borderId="54" xfId="0" applyNumberFormat="1" applyFont="1" applyFill="1" applyBorder="1" applyAlignment="1">
      <alignment horizontal="center" wrapText="1"/>
    </xf>
    <xf numFmtId="4" fontId="7" fillId="5" borderId="31" xfId="0" applyNumberFormat="1" applyFont="1" applyFill="1" applyBorder="1" applyAlignment="1">
      <alignment horizontal="center"/>
    </xf>
    <xf numFmtId="0" fontId="26" fillId="0" borderId="0" xfId="0" applyFont="1"/>
    <xf numFmtId="0" fontId="31" fillId="0" borderId="0" xfId="0" applyFont="1"/>
    <xf numFmtId="0" fontId="0" fillId="0" borderId="0" xfId="0" applyAlignment="1">
      <alignment horizontal="center"/>
    </xf>
    <xf numFmtId="0" fontId="15" fillId="0" borderId="6" xfId="0" applyFont="1" applyFill="1" applyBorder="1" applyAlignment="1">
      <alignment wrapText="1"/>
    </xf>
    <xf numFmtId="0" fontId="31" fillId="0" borderId="6" xfId="0" applyFont="1" applyFill="1" applyBorder="1" applyAlignment="1">
      <alignment horizontal="center" wrapText="1"/>
    </xf>
    <xf numFmtId="0" fontId="0" fillId="5" borderId="55" xfId="0" applyFill="1" applyBorder="1"/>
    <xf numFmtId="4" fontId="15" fillId="0" borderId="6" xfId="0" applyNumberFormat="1" applyFont="1" applyFill="1" applyBorder="1" applyAlignment="1">
      <alignment wrapText="1"/>
    </xf>
    <xf numFmtId="4" fontId="15" fillId="0" borderId="16" xfId="0" applyNumberFormat="1" applyFont="1" applyFill="1" applyBorder="1" applyAlignment="1">
      <alignment wrapText="1"/>
    </xf>
    <xf numFmtId="4" fontId="7" fillId="5" borderId="55" xfId="0" applyNumberFormat="1" applyFont="1" applyFill="1" applyBorder="1" applyAlignment="1">
      <alignment wrapText="1"/>
    </xf>
    <xf numFmtId="4" fontId="2" fillId="0" borderId="0" xfId="0" applyNumberFormat="1" applyFont="1" applyAlignment="1"/>
    <xf numFmtId="4" fontId="4" fillId="4" borderId="0" xfId="2" quotePrefix="1" applyNumberFormat="1" applyFont="1" applyFill="1" applyAlignment="1"/>
    <xf numFmtId="4" fontId="7" fillId="5" borderId="4" xfId="0" applyNumberFormat="1" applyFont="1" applyFill="1" applyBorder="1" applyAlignment="1">
      <alignment vertical="center"/>
    </xf>
    <xf numFmtId="4" fontId="0" fillId="0" borderId="0" xfId="0" applyNumberFormat="1" applyAlignment="1"/>
    <xf numFmtId="0" fontId="4" fillId="4" borderId="0" xfId="2" quotePrefix="1" applyFont="1" applyFill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32" fillId="5" borderId="57" xfId="0" applyFont="1" applyFill="1" applyBorder="1"/>
    <xf numFmtId="4" fontId="7" fillId="5" borderId="31" xfId="0" applyNumberFormat="1" applyFont="1" applyFill="1" applyBorder="1" applyAlignment="1">
      <alignment wrapText="1"/>
    </xf>
    <xf numFmtId="4" fontId="7" fillId="5" borderId="48" xfId="0" applyNumberFormat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0" fontId="32" fillId="5" borderId="59" xfId="0" applyFont="1" applyFill="1" applyBorder="1" applyAlignment="1">
      <alignment horizontal="center"/>
    </xf>
    <xf numFmtId="4" fontId="7" fillId="5" borderId="60" xfId="0" applyNumberFormat="1" applyFont="1" applyFill="1" applyBorder="1" applyAlignment="1">
      <alignment wrapText="1"/>
    </xf>
    <xf numFmtId="4" fontId="7" fillId="5" borderId="61" xfId="0" applyNumberFormat="1" applyFont="1" applyFill="1" applyBorder="1" applyAlignment="1">
      <alignment wrapText="1"/>
    </xf>
    <xf numFmtId="0" fontId="30" fillId="5" borderId="39" xfId="0" applyFont="1" applyFill="1" applyBorder="1"/>
    <xf numFmtId="1" fontId="2" fillId="0" borderId="0" xfId="0" applyNumberFormat="1" applyFont="1" applyAlignment="1">
      <alignment horizontal="left"/>
    </xf>
    <xf numFmtId="1" fontId="7" fillId="5" borderId="4" xfId="0" applyNumberFormat="1" applyFont="1" applyFill="1" applyBorder="1" applyAlignment="1">
      <alignment horizontal="left" vertical="center"/>
    </xf>
    <xf numFmtId="1" fontId="15" fillId="0" borderId="6" xfId="0" applyNumberFormat="1" applyFont="1" applyFill="1" applyBorder="1" applyAlignment="1">
      <alignment horizontal="left" wrapText="1"/>
    </xf>
    <xf numFmtId="1" fontId="15" fillId="0" borderId="16" xfId="0" applyNumberFormat="1" applyFont="1" applyFill="1" applyBorder="1" applyAlignment="1">
      <alignment horizontal="left" wrapText="1"/>
    </xf>
    <xf numFmtId="1" fontId="7" fillId="5" borderId="55" xfId="0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7" fillId="5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left" wrapText="1"/>
    </xf>
    <xf numFmtId="0" fontId="0" fillId="5" borderId="55" xfId="0" applyFill="1" applyBorder="1" applyAlignment="1">
      <alignment horizontal="left"/>
    </xf>
    <xf numFmtId="2" fontId="7" fillId="5" borderId="55" xfId="0" applyNumberFormat="1" applyFont="1" applyFill="1" applyBorder="1" applyAlignment="1">
      <alignment horizontal="left" wrapText="1"/>
    </xf>
    <xf numFmtId="0" fontId="32" fillId="5" borderId="57" xfId="0" applyFont="1" applyFill="1" applyBorder="1" applyAlignment="1">
      <alignment horizontal="left"/>
    </xf>
    <xf numFmtId="0" fontId="32" fillId="5" borderId="4" xfId="0" applyFont="1" applyFill="1" applyBorder="1" applyAlignment="1">
      <alignment horizontal="left"/>
    </xf>
    <xf numFmtId="4" fontId="7" fillId="5" borderId="60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2" fontId="15" fillId="0" borderId="6" xfId="0" applyNumberFormat="1" applyFont="1" applyFill="1" applyBorder="1" applyAlignment="1">
      <alignment horizontal="right" wrapText="1"/>
    </xf>
    <xf numFmtId="4" fontId="7" fillId="5" borderId="55" xfId="0" applyNumberFormat="1" applyFont="1" applyFill="1" applyBorder="1" applyAlignment="1">
      <alignment horizontal="left" wrapText="1"/>
    </xf>
    <xf numFmtId="0" fontId="0" fillId="0" borderId="0" xfId="0" applyAlignment="1"/>
    <xf numFmtId="0" fontId="7" fillId="5" borderId="4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2" fontId="15" fillId="0" borderId="6" xfId="0" applyNumberFormat="1" applyFont="1" applyFill="1" applyBorder="1" applyAlignment="1">
      <alignment wrapText="1"/>
    </xf>
    <xf numFmtId="43" fontId="15" fillId="0" borderId="5" xfId="1" applyFont="1" applyFill="1" applyBorder="1" applyAlignment="1">
      <alignment horizontal="center" wrapText="1"/>
    </xf>
    <xf numFmtId="43" fontId="15" fillId="0" borderId="6" xfId="1" applyFont="1" applyFill="1" applyBorder="1" applyAlignment="1">
      <alignment horizontal="center" wrapText="1"/>
    </xf>
    <xf numFmtId="43" fontId="7" fillId="5" borderId="4" xfId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 wrapText="1"/>
    </xf>
    <xf numFmtId="49" fontId="10" fillId="5" borderId="8" xfId="0" applyNumberFormat="1" applyFont="1" applyFill="1" applyBorder="1" applyAlignment="1">
      <alignment horizontal="center" wrapText="1"/>
    </xf>
    <xf numFmtId="49" fontId="15" fillId="3" borderId="6" xfId="0" applyNumberFormat="1" applyFont="1" applyFill="1" applyBorder="1" applyAlignment="1">
      <alignment horizontal="center" wrapText="1"/>
    </xf>
    <xf numFmtId="4" fontId="15" fillId="0" borderId="62" xfId="0" applyNumberFormat="1" applyFont="1" applyBorder="1" applyAlignment="1">
      <alignment horizontal="right"/>
    </xf>
    <xf numFmtId="4" fontId="7" fillId="5" borderId="2" xfId="0" applyNumberFormat="1" applyFont="1" applyFill="1" applyBorder="1" applyAlignment="1">
      <alignment horizontal="left" wrapText="1"/>
    </xf>
    <xf numFmtId="0" fontId="0" fillId="5" borderId="63" xfId="0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left" wrapText="1"/>
    </xf>
    <xf numFmtId="0" fontId="0" fillId="5" borderId="63" xfId="0" applyFill="1" applyBorder="1"/>
    <xf numFmtId="4" fontId="7" fillId="5" borderId="63" xfId="0" applyNumberFormat="1" applyFont="1" applyFill="1" applyBorder="1" applyAlignment="1">
      <alignment wrapText="1"/>
    </xf>
    <xf numFmtId="0" fontId="0" fillId="5" borderId="63" xfId="0" applyFill="1" applyBorder="1" applyAlignment="1">
      <alignment horizontal="left"/>
    </xf>
    <xf numFmtId="0" fontId="0" fillId="5" borderId="64" xfId="0" applyFill="1" applyBorder="1" applyAlignment="1">
      <alignment horizontal="center"/>
    </xf>
    <xf numFmtId="4" fontId="7" fillId="5" borderId="65" xfId="0" applyNumberFormat="1" applyFont="1" applyFill="1" applyBorder="1" applyAlignment="1">
      <alignment horizontal="left" wrapText="1"/>
    </xf>
    <xf numFmtId="0" fontId="0" fillId="5" borderId="66" xfId="0" applyFill="1" applyBorder="1" applyAlignment="1">
      <alignment horizontal="center"/>
    </xf>
    <xf numFmtId="1" fontId="7" fillId="5" borderId="65" xfId="0" applyNumberFormat="1" applyFont="1" applyFill="1" applyBorder="1" applyAlignment="1">
      <alignment horizontal="left" wrapText="1"/>
    </xf>
    <xf numFmtId="0" fontId="0" fillId="5" borderId="66" xfId="0" applyFill="1" applyBorder="1"/>
    <xf numFmtId="4" fontId="7" fillId="5" borderId="66" xfId="0" applyNumberFormat="1" applyFont="1" applyFill="1" applyBorder="1" applyAlignment="1">
      <alignment wrapText="1"/>
    </xf>
    <xf numFmtId="0" fontId="0" fillId="5" borderId="66" xfId="0" applyFill="1" applyBorder="1" applyAlignment="1">
      <alignment horizontal="left"/>
    </xf>
    <xf numFmtId="0" fontId="32" fillId="5" borderId="31" xfId="0" applyFont="1" applyFill="1" applyBorder="1"/>
    <xf numFmtId="1" fontId="7" fillId="5" borderId="67" xfId="0" applyNumberFormat="1" applyFont="1" applyFill="1" applyBorder="1" applyAlignment="1">
      <alignment horizontal="left" wrapText="1"/>
    </xf>
    <xf numFmtId="1" fontId="7" fillId="5" borderId="37" xfId="0" applyNumberFormat="1" applyFont="1" applyFill="1" applyBorder="1" applyAlignment="1">
      <alignment horizontal="left" wrapText="1"/>
    </xf>
    <xf numFmtId="0" fontId="0" fillId="5" borderId="67" xfId="0" applyFill="1" applyBorder="1" applyAlignment="1">
      <alignment horizontal="center"/>
    </xf>
    <xf numFmtId="4" fontId="7" fillId="5" borderId="37" xfId="0" applyNumberFormat="1" applyFont="1" applyFill="1" applyBorder="1" applyAlignment="1">
      <alignment wrapText="1"/>
    </xf>
    <xf numFmtId="0" fontId="0" fillId="5" borderId="68" xfId="0" applyFill="1" applyBorder="1" applyAlignment="1">
      <alignment horizontal="center"/>
    </xf>
    <xf numFmtId="0" fontId="0" fillId="5" borderId="6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9" xfId="0" applyFill="1" applyBorder="1" applyAlignment="1">
      <alignment horizontal="left"/>
    </xf>
    <xf numFmtId="0" fontId="0" fillId="5" borderId="32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2" fontId="15" fillId="0" borderId="6" xfId="0" applyNumberFormat="1" applyFont="1" applyFill="1" applyBorder="1" applyAlignment="1"/>
    <xf numFmtId="4" fontId="7" fillId="5" borderId="55" xfId="0" applyNumberFormat="1" applyFont="1" applyFill="1" applyBorder="1" applyAlignment="1"/>
    <xf numFmtId="1" fontId="7" fillId="5" borderId="55" xfId="0" applyNumberFormat="1" applyFont="1" applyFill="1" applyBorder="1" applyAlignment="1">
      <alignment horizontal="left"/>
    </xf>
    <xf numFmtId="2" fontId="15" fillId="0" borderId="6" xfId="0" applyNumberFormat="1" applyFont="1" applyFill="1" applyBorder="1" applyAlignment="1">
      <alignment horizontal="right"/>
    </xf>
    <xf numFmtId="4" fontId="7" fillId="5" borderId="66" xfId="0" applyNumberFormat="1" applyFont="1" applyFill="1" applyBorder="1" applyAlignment="1"/>
    <xf numFmtId="4" fontId="7" fillId="5" borderId="64" xfId="0" applyNumberFormat="1" applyFont="1" applyFill="1" applyBorder="1" applyAlignment="1"/>
    <xf numFmtId="1" fontId="7" fillId="5" borderId="63" xfId="0" applyNumberFormat="1" applyFont="1" applyFill="1" applyBorder="1" applyAlignment="1">
      <alignment horizontal="left"/>
    </xf>
    <xf numFmtId="4" fontId="7" fillId="5" borderId="63" xfId="0" applyNumberFormat="1" applyFont="1" applyFill="1" applyBorder="1" applyAlignment="1"/>
    <xf numFmtId="4" fontId="7" fillId="5" borderId="65" xfId="0" applyNumberFormat="1" applyFont="1" applyFill="1" applyBorder="1" applyAlignment="1">
      <alignment horizontal="left"/>
    </xf>
    <xf numFmtId="0" fontId="0" fillId="5" borderId="55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5" fillId="0" borderId="6" xfId="0" applyFont="1" applyFill="1" applyBorder="1" applyAlignment="1">
      <alignment horizontal="right" wrapText="1"/>
    </xf>
    <xf numFmtId="0" fontId="15" fillId="0" borderId="6" xfId="0" applyFont="1" applyFill="1" applyBorder="1" applyAlignment="1">
      <alignment horizontal="right"/>
    </xf>
    <xf numFmtId="1" fontId="7" fillId="5" borderId="66" xfId="0" applyNumberFormat="1" applyFont="1" applyFill="1" applyBorder="1" applyAlignment="1">
      <alignment horizontal="left"/>
    </xf>
    <xf numFmtId="1" fontId="7" fillId="5" borderId="4" xfId="0" applyNumberFormat="1" applyFont="1" applyFill="1" applyBorder="1" applyAlignment="1">
      <alignment horizontal="right" vertical="center"/>
    </xf>
    <xf numFmtId="1" fontId="7" fillId="5" borderId="55" xfId="0" applyNumberFormat="1" applyFont="1" applyFill="1" applyBorder="1" applyAlignment="1">
      <alignment horizontal="right"/>
    </xf>
    <xf numFmtId="1" fontId="7" fillId="5" borderId="55" xfId="0" applyNumberFormat="1" applyFont="1" applyFill="1" applyBorder="1" applyAlignment="1">
      <alignment horizontal="right" wrapText="1"/>
    </xf>
    <xf numFmtId="1" fontId="7" fillId="5" borderId="63" xfId="0" applyNumberFormat="1" applyFont="1" applyFill="1" applyBorder="1" applyAlignment="1">
      <alignment horizontal="right"/>
    </xf>
    <xf numFmtId="1" fontId="7" fillId="5" borderId="65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2" fontId="7" fillId="5" borderId="46" xfId="0" applyNumberFormat="1" applyFont="1" applyFill="1" applyBorder="1" applyAlignment="1">
      <alignment horizontal="right"/>
    </xf>
    <xf numFmtId="2" fontId="7" fillId="5" borderId="47" xfId="0" applyNumberFormat="1" applyFont="1" applyFill="1" applyBorder="1" applyAlignment="1">
      <alignment horizontal="right"/>
    </xf>
    <xf numFmtId="0" fontId="0" fillId="5" borderId="35" xfId="0" applyFill="1" applyBorder="1" applyAlignment="1">
      <alignment horizontal="left"/>
    </xf>
    <xf numFmtId="0" fontId="0" fillId="5" borderId="35" xfId="0" applyFill="1" applyBorder="1" applyAlignment="1">
      <alignment horizontal="left" wrapText="1"/>
    </xf>
    <xf numFmtId="4" fontId="7" fillId="5" borderId="35" xfId="0" applyNumberFormat="1" applyFont="1" applyFill="1" applyBorder="1" applyAlignment="1"/>
    <xf numFmtId="0" fontId="15" fillId="0" borderId="58" xfId="0" applyFont="1" applyFill="1" applyBorder="1" applyAlignment="1">
      <alignment horizontal="left"/>
    </xf>
    <xf numFmtId="0" fontId="7" fillId="5" borderId="79" xfId="0" applyFont="1" applyFill="1" applyBorder="1" applyAlignment="1">
      <alignment horizontal="center" wrapText="1"/>
    </xf>
    <xf numFmtId="0" fontId="7" fillId="5" borderId="57" xfId="0" applyFont="1" applyFill="1" applyBorder="1" applyAlignment="1">
      <alignment horizontal="center" wrapText="1"/>
    </xf>
    <xf numFmtId="0" fontId="7" fillId="5" borderId="56" xfId="0" applyFont="1" applyFill="1" applyBorder="1" applyAlignment="1">
      <alignment horizontal="center" wrapText="1"/>
    </xf>
    <xf numFmtId="0" fontId="7" fillId="5" borderId="55" xfId="0" applyFont="1" applyFill="1" applyBorder="1" applyAlignment="1">
      <alignment horizontal="center" wrapText="1"/>
    </xf>
    <xf numFmtId="0" fontId="0" fillId="7" borderId="0" xfId="0" applyFill="1"/>
    <xf numFmtId="1" fontId="7" fillId="7" borderId="83" xfId="0" applyNumberFormat="1" applyFont="1" applyFill="1" applyBorder="1" applyAlignment="1">
      <alignment horizontal="right"/>
    </xf>
    <xf numFmtId="4" fontId="7" fillId="7" borderId="62" xfId="0" applyNumberFormat="1" applyFont="1" applyFill="1" applyBorder="1" applyAlignment="1">
      <alignment horizontal="right"/>
    </xf>
    <xf numFmtId="4" fontId="7" fillId="7" borderId="0" xfId="0" applyNumberFormat="1" applyFont="1" applyFill="1" applyBorder="1" applyAlignment="1">
      <alignment horizontal="right"/>
    </xf>
    <xf numFmtId="1" fontId="7" fillId="7" borderId="0" xfId="0" applyNumberFormat="1" applyFont="1" applyFill="1" applyBorder="1" applyAlignment="1">
      <alignment horizontal="right"/>
    </xf>
    <xf numFmtId="4" fontId="7" fillId="5" borderId="84" xfId="0" applyNumberFormat="1" applyFont="1" applyFill="1" applyBorder="1" applyAlignment="1">
      <alignment horizontal="right"/>
    </xf>
    <xf numFmtId="1" fontId="7" fillId="5" borderId="85" xfId="0" applyNumberFormat="1" applyFont="1" applyFill="1" applyBorder="1" applyAlignment="1">
      <alignment horizontal="right"/>
    </xf>
    <xf numFmtId="1" fontId="7" fillId="5" borderId="3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0" fontId="33" fillId="4" borderId="0" xfId="2" quotePrefix="1" applyFont="1" applyFill="1" applyAlignment="1">
      <alignment horizontal="left"/>
    </xf>
    <xf numFmtId="0" fontId="7" fillId="5" borderId="86" xfId="0" applyFont="1" applyFill="1" applyBorder="1"/>
    <xf numFmtId="0" fontId="7" fillId="7" borderId="0" xfId="0" applyFont="1" applyFill="1" applyBorder="1"/>
    <xf numFmtId="0" fontId="0" fillId="0" borderId="0" xfId="0" applyBorder="1"/>
    <xf numFmtId="0" fontId="7" fillId="7" borderId="38" xfId="0" applyFont="1" applyFill="1" applyBorder="1"/>
    <xf numFmtId="0" fontId="33" fillId="4" borderId="87" xfId="2" quotePrefix="1" applyFont="1" applyFill="1" applyBorder="1" applyAlignment="1">
      <alignment horizontal="left"/>
    </xf>
    <xf numFmtId="2" fontId="7" fillId="7" borderId="0" xfId="0" applyNumberFormat="1" applyFont="1" applyFill="1" applyBorder="1" applyAlignment="1">
      <alignment horizontal="right"/>
    </xf>
    <xf numFmtId="0" fontId="0" fillId="7" borderId="0" xfId="0" applyFill="1" applyBorder="1"/>
    <xf numFmtId="3" fontId="16" fillId="7" borderId="0" xfId="3" applyNumberFormat="1" applyFont="1" applyFill="1" applyBorder="1"/>
    <xf numFmtId="1" fontId="16" fillId="7" borderId="0" xfId="3" applyNumberFormat="1" applyFont="1" applyFill="1" applyBorder="1"/>
    <xf numFmtId="1" fontId="24" fillId="7" borderId="0" xfId="3" applyNumberFormat="1" applyFont="1" applyFill="1" applyBorder="1"/>
    <xf numFmtId="3" fontId="24" fillId="7" borderId="0" xfId="3" applyNumberFormat="1" applyFont="1" applyFill="1" applyBorder="1"/>
    <xf numFmtId="1" fontId="0" fillId="7" borderId="0" xfId="0" applyNumberFormat="1" applyFill="1" applyBorder="1"/>
    <xf numFmtId="0" fontId="33" fillId="4" borderId="88" xfId="2" quotePrefix="1" applyFont="1" applyFill="1" applyBorder="1" applyAlignment="1"/>
    <xf numFmtId="49" fontId="25" fillId="0" borderId="89" xfId="0" applyNumberFormat="1" applyFont="1" applyBorder="1"/>
    <xf numFmtId="0" fontId="25" fillId="0" borderId="90" xfId="0" applyFont="1" applyBorder="1"/>
    <xf numFmtId="0" fontId="25" fillId="0" borderId="90" xfId="0" applyFont="1" applyBorder="1" applyAlignment="1">
      <alignment horizontal="center"/>
    </xf>
    <xf numFmtId="0" fontId="26" fillId="0" borderId="53" xfId="0" applyNumberFormat="1" applyFont="1" applyBorder="1" applyAlignment="1">
      <alignment horizontal="center" wrapText="1"/>
    </xf>
    <xf numFmtId="0" fontId="26" fillId="0" borderId="53" xfId="0" applyFont="1" applyBorder="1" applyAlignment="1">
      <alignment wrapText="1"/>
    </xf>
    <xf numFmtId="0" fontId="26" fillId="0" borderId="53" xfId="0" applyFont="1" applyBorder="1" applyAlignment="1">
      <alignment horizontal="right"/>
    </xf>
    <xf numFmtId="0" fontId="26" fillId="0" borderId="53" xfId="0" applyNumberFormat="1" applyFont="1" applyFill="1" applyBorder="1" applyAlignment="1">
      <alignment horizontal="center" wrapText="1"/>
    </xf>
    <xf numFmtId="4" fontId="7" fillId="7" borderId="0" xfId="0" applyNumberFormat="1" applyFont="1" applyFill="1" applyBorder="1" applyAlignment="1">
      <alignment wrapText="1"/>
    </xf>
    <xf numFmtId="1" fontId="7" fillId="7" borderId="0" xfId="0" applyNumberFormat="1" applyFont="1" applyFill="1" applyBorder="1" applyAlignment="1">
      <alignment horizontal="left" wrapText="1"/>
    </xf>
    <xf numFmtId="4" fontId="7" fillId="7" borderId="0" xfId="0" applyNumberFormat="1" applyFont="1" applyFill="1" applyBorder="1" applyAlignment="1">
      <alignment horizontal="left" wrapText="1"/>
    </xf>
    <xf numFmtId="3" fontId="34" fillId="0" borderId="0" xfId="3" applyNumberFormat="1" applyFont="1" applyFill="1"/>
    <xf numFmtId="0" fontId="0" fillId="5" borderId="56" xfId="0" applyFill="1" applyBorder="1" applyAlignment="1">
      <alignment horizontal="left"/>
    </xf>
    <xf numFmtId="2" fontId="15" fillId="0" borderId="6" xfId="0" applyNumberFormat="1" applyFont="1" applyFill="1" applyBorder="1" applyAlignment="1">
      <alignment horizontal="left" wrapText="1"/>
    </xf>
    <xf numFmtId="2" fontId="7" fillId="5" borderId="35" xfId="0" applyNumberFormat="1" applyFont="1" applyFill="1" applyBorder="1" applyAlignment="1">
      <alignment horizontal="left" wrapText="1"/>
    </xf>
    <xf numFmtId="0" fontId="15" fillId="0" borderId="58" xfId="0" applyFont="1" applyFill="1" applyBorder="1" applyAlignment="1">
      <alignment horizontal="left" wrapText="1"/>
    </xf>
    <xf numFmtId="2" fontId="7" fillId="5" borderId="56" xfId="0" applyNumberFormat="1" applyFont="1" applyFill="1" applyBorder="1" applyAlignment="1">
      <alignment horizontal="left" wrapText="1"/>
    </xf>
    <xf numFmtId="0" fontId="32" fillId="5" borderId="53" xfId="0" applyFont="1" applyFill="1" applyBorder="1" applyAlignment="1">
      <alignment horizontal="left"/>
    </xf>
    <xf numFmtId="2" fontId="15" fillId="0" borderId="6" xfId="0" applyNumberFormat="1" applyFont="1" applyFill="1" applyBorder="1" applyAlignment="1">
      <alignment horizontal="left"/>
    </xf>
    <xf numFmtId="4" fontId="7" fillId="5" borderId="55" xfId="0" applyNumberFormat="1" applyFont="1" applyFill="1" applyBorder="1" applyAlignment="1">
      <alignment horizontal="left"/>
    </xf>
    <xf numFmtId="0" fontId="22" fillId="8" borderId="78" xfId="0" applyFont="1" applyFill="1" applyBorder="1" applyAlignment="1">
      <alignment horizontal="center" wrapText="1"/>
    </xf>
    <xf numFmtId="0" fontId="26" fillId="0" borderId="53" xfId="0" applyFont="1" applyBorder="1" applyAlignment="1">
      <alignment horizontal="center" vertical="center"/>
    </xf>
    <xf numFmtId="0" fontId="0" fillId="0" borderId="53" xfId="0" applyBorder="1" applyAlignment="1"/>
    <xf numFmtId="4" fontId="7" fillId="5" borderId="53" xfId="0" applyNumberFormat="1" applyFont="1" applyFill="1" applyBorder="1" applyAlignment="1">
      <alignment horizontal="center"/>
    </xf>
    <xf numFmtId="4" fontId="7" fillId="5" borderId="53" xfId="0" applyNumberFormat="1" applyFont="1" applyFill="1" applyBorder="1" applyAlignment="1">
      <alignment horizontal="center" wrapText="1"/>
    </xf>
    <xf numFmtId="4" fontId="7" fillId="5" borderId="57" xfId="0" applyNumberFormat="1" applyFont="1" applyFill="1" applyBorder="1" applyAlignment="1">
      <alignment horizontal="center" wrapText="1"/>
    </xf>
    <xf numFmtId="4" fontId="7" fillId="5" borderId="56" xfId="0" applyNumberFormat="1" applyFont="1" applyFill="1" applyBorder="1" applyAlignment="1">
      <alignment horizontal="center" wrapText="1"/>
    </xf>
    <xf numFmtId="1" fontId="7" fillId="5" borderId="53" xfId="0" applyNumberFormat="1" applyFont="1" applyFill="1" applyBorder="1" applyAlignment="1">
      <alignment horizontal="center" wrapText="1"/>
    </xf>
    <xf numFmtId="1" fontId="7" fillId="5" borderId="70" xfId="0" applyNumberFormat="1" applyFont="1" applyFill="1" applyBorder="1" applyAlignment="1">
      <alignment horizontal="center" vertical="center"/>
    </xf>
    <xf numFmtId="1" fontId="0" fillId="0" borderId="71" xfId="0" applyNumberFormat="1" applyBorder="1" applyAlignment="1">
      <alignment horizontal="center" vertical="center"/>
    </xf>
    <xf numFmtId="4" fontId="7" fillId="5" borderId="72" xfId="0" applyNumberFormat="1" applyFont="1" applyFill="1" applyBorder="1" applyAlignment="1">
      <alignment horizontal="center" vertical="distributed"/>
    </xf>
    <xf numFmtId="0" fontId="0" fillId="0" borderId="73" xfId="0" applyBorder="1" applyAlignment="1">
      <alignment horizontal="center" vertical="distributed"/>
    </xf>
    <xf numFmtId="0" fontId="7" fillId="5" borderId="3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26" xfId="0" applyFont="1" applyFill="1" applyBorder="1" applyAlignment="1">
      <alignment horizontal="center" wrapText="1"/>
    </xf>
    <xf numFmtId="0" fontId="7" fillId="5" borderId="2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80" xfId="0" applyFont="1" applyFill="1" applyBorder="1" applyAlignment="1">
      <alignment horizontal="center"/>
    </xf>
    <xf numFmtId="0" fontId="7" fillId="5" borderId="81" xfId="0" applyFont="1" applyFill="1" applyBorder="1" applyAlignment="1">
      <alignment horizontal="center"/>
    </xf>
    <xf numFmtId="0" fontId="7" fillId="5" borderId="8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wrapText="1"/>
    </xf>
    <xf numFmtId="0" fontId="18" fillId="5" borderId="26" xfId="0" applyFont="1" applyFill="1" applyBorder="1" applyAlignment="1">
      <alignment horizontal="center" wrapText="1"/>
    </xf>
    <xf numFmtId="0" fontId="7" fillId="5" borderId="74" xfId="0" applyFont="1" applyFill="1" applyBorder="1" applyAlignment="1">
      <alignment horizontal="center" wrapText="1"/>
    </xf>
    <xf numFmtId="0" fontId="7" fillId="5" borderId="65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" xfId="2"/>
    <cellStyle name="Normal_CortasMadera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4" sqref="B4"/>
    </sheetView>
  </sheetViews>
  <sheetFormatPr baseColWidth="10" defaultRowHeight="29.45" customHeight="1" x14ac:dyDescent="0.25"/>
  <cols>
    <col min="1" max="1" width="7.140625" customWidth="1"/>
    <col min="2" max="2" width="91.140625" customWidth="1"/>
    <col min="3" max="3" width="12.140625" customWidth="1"/>
    <col min="4" max="4" width="13.7109375" customWidth="1"/>
  </cols>
  <sheetData>
    <row r="1" spans="1:4" ht="57.6" customHeight="1" x14ac:dyDescent="0.3">
      <c r="A1" s="348" t="s">
        <v>562</v>
      </c>
      <c r="B1" s="348"/>
      <c r="C1" s="348"/>
      <c r="D1" s="348"/>
    </row>
    <row r="2" spans="1:4" ht="29.45" customHeight="1" thickBot="1" x14ac:dyDescent="0.3">
      <c r="A2" s="115"/>
      <c r="B2" s="116" t="s">
        <v>556</v>
      </c>
      <c r="C2" s="117"/>
      <c r="D2" s="118"/>
    </row>
    <row r="3" spans="1:4" ht="29.45" customHeight="1" x14ac:dyDescent="0.25">
      <c r="A3" s="329" t="s">
        <v>557</v>
      </c>
      <c r="B3" s="330" t="s">
        <v>558</v>
      </c>
      <c r="C3" s="331" t="s">
        <v>559</v>
      </c>
      <c r="D3" s="119" t="s">
        <v>560</v>
      </c>
    </row>
    <row r="4" spans="1:4" ht="19.5" customHeight="1" x14ac:dyDescent="0.25">
      <c r="A4" s="332">
        <v>1</v>
      </c>
      <c r="B4" s="333" t="s">
        <v>1346</v>
      </c>
      <c r="C4" s="334" t="s">
        <v>1334</v>
      </c>
      <c r="D4" s="349" t="s">
        <v>561</v>
      </c>
    </row>
    <row r="5" spans="1:4" ht="18.75" customHeight="1" x14ac:dyDescent="0.25">
      <c r="A5" s="335">
        <v>2</v>
      </c>
      <c r="B5" s="333" t="s">
        <v>573</v>
      </c>
      <c r="C5" s="334" t="s">
        <v>1335</v>
      </c>
      <c r="D5" s="350"/>
    </row>
    <row r="6" spans="1:4" ht="18.75" customHeight="1" x14ac:dyDescent="0.25">
      <c r="A6" s="335">
        <v>3</v>
      </c>
      <c r="B6" s="333" t="s">
        <v>573</v>
      </c>
      <c r="C6" s="334" t="s">
        <v>1353</v>
      </c>
      <c r="D6" s="350"/>
    </row>
    <row r="7" spans="1:4" ht="15" customHeight="1" x14ac:dyDescent="0.25">
      <c r="A7" s="120"/>
      <c r="B7" s="120"/>
    </row>
    <row r="8" spans="1:4" s="194" customFormat="1" ht="12.75" x14ac:dyDescent="0.2">
      <c r="A8" s="193" t="s">
        <v>1336</v>
      </c>
      <c r="B8" s="193"/>
    </row>
    <row r="9" spans="1:4" ht="16.899999999999999" customHeight="1" x14ac:dyDescent="0.25"/>
    <row r="10" spans="1:4" s="193" customFormat="1" ht="18" customHeight="1" x14ac:dyDescent="0.2"/>
    <row r="11" spans="1:4" ht="18" customHeight="1" x14ac:dyDescent="0.25"/>
  </sheetData>
  <mergeCells count="2">
    <mergeCell ref="A1:D1"/>
    <mergeCell ref="D4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5"/>
  <sheetViews>
    <sheetView workbookViewId="0">
      <selection activeCell="L20" sqref="L20"/>
    </sheetView>
  </sheetViews>
  <sheetFormatPr baseColWidth="10" defaultColWidth="8.85546875" defaultRowHeight="15" x14ac:dyDescent="0.25"/>
  <cols>
    <col min="1" max="1" width="21.7109375" customWidth="1"/>
    <col min="2" max="2" width="11.140625" style="121" customWidth="1"/>
    <col min="3" max="3" width="8.5703125" customWidth="1"/>
    <col min="4" max="4" width="9.5703125" style="121" customWidth="1"/>
    <col min="5" max="5" width="10.140625" customWidth="1"/>
    <col min="6" max="6" width="9.42578125" style="121" customWidth="1"/>
    <col min="7" max="7" width="9.85546875" customWidth="1"/>
    <col min="8" max="8" width="10" style="121" customWidth="1"/>
    <col min="9" max="9" width="6.7109375" customWidth="1"/>
    <col min="10" max="10" width="10" style="121" customWidth="1"/>
    <col min="11" max="11" width="6.7109375" customWidth="1"/>
    <col min="12" max="12" width="10.140625" style="121" customWidth="1"/>
    <col min="13" max="13" width="6.7109375" customWidth="1"/>
    <col min="14" max="14" width="9.85546875" style="121" customWidth="1"/>
    <col min="15" max="15" width="7.42578125" customWidth="1"/>
    <col min="16" max="16" width="9.5703125" style="121" customWidth="1"/>
    <col min="17" max="17" width="10.5703125" customWidth="1"/>
  </cols>
  <sheetData>
    <row r="2" spans="1:17" ht="15.75" x14ac:dyDescent="0.25">
      <c r="A2" s="16" t="s">
        <v>1338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A4" s="315" t="s">
        <v>1337</v>
      </c>
    </row>
    <row r="5" spans="1:17" ht="14.45" customHeight="1" x14ac:dyDescent="0.25">
      <c r="A5" s="127"/>
      <c r="B5" s="351" t="s">
        <v>563</v>
      </c>
      <c r="C5" s="351"/>
      <c r="D5" s="351" t="s">
        <v>564</v>
      </c>
      <c r="E5" s="351"/>
      <c r="F5" s="352" t="s">
        <v>565</v>
      </c>
      <c r="G5" s="352"/>
      <c r="H5" s="352" t="s">
        <v>566</v>
      </c>
      <c r="I5" s="352"/>
      <c r="J5" s="352" t="s">
        <v>567</v>
      </c>
      <c r="K5" s="352"/>
      <c r="L5" s="353" t="s">
        <v>568</v>
      </c>
      <c r="M5" s="354"/>
      <c r="N5" s="355" t="s">
        <v>569</v>
      </c>
      <c r="O5" s="352"/>
      <c r="P5" s="355" t="s">
        <v>545</v>
      </c>
      <c r="Q5" s="352"/>
    </row>
    <row r="6" spans="1:17" ht="15" customHeight="1" x14ac:dyDescent="0.25">
      <c r="A6" s="128" t="s">
        <v>4</v>
      </c>
      <c r="B6" s="356" t="s">
        <v>570</v>
      </c>
      <c r="C6" s="358" t="s">
        <v>571</v>
      </c>
      <c r="D6" s="356" t="s">
        <v>570</v>
      </c>
      <c r="E6" s="358" t="s">
        <v>572</v>
      </c>
      <c r="F6" s="356" t="s">
        <v>570</v>
      </c>
      <c r="G6" s="358" t="s">
        <v>571</v>
      </c>
      <c r="H6" s="356" t="s">
        <v>570</v>
      </c>
      <c r="I6" s="358" t="s">
        <v>571</v>
      </c>
      <c r="J6" s="356" t="s">
        <v>570</v>
      </c>
      <c r="K6" s="358" t="s">
        <v>571</v>
      </c>
      <c r="L6" s="356" t="s">
        <v>570</v>
      </c>
      <c r="M6" s="358" t="s">
        <v>571</v>
      </c>
      <c r="N6" s="356" t="s">
        <v>570</v>
      </c>
      <c r="O6" s="358" t="s">
        <v>571</v>
      </c>
      <c r="P6" s="356" t="s">
        <v>570</v>
      </c>
      <c r="Q6" s="358" t="s">
        <v>571</v>
      </c>
    </row>
    <row r="7" spans="1:17" ht="15.75" thickBot="1" x14ac:dyDescent="0.3">
      <c r="A7" s="129"/>
      <c r="B7" s="357"/>
      <c r="C7" s="359"/>
      <c r="D7" s="357"/>
      <c r="E7" s="359"/>
      <c r="F7" s="357"/>
      <c r="G7" s="359"/>
      <c r="H7" s="357"/>
      <c r="I7" s="359"/>
      <c r="J7" s="357"/>
      <c r="K7" s="359"/>
      <c r="L7" s="357"/>
      <c r="M7" s="359"/>
      <c r="N7" s="357"/>
      <c r="O7" s="359"/>
      <c r="P7" s="357"/>
      <c r="Q7" s="359"/>
    </row>
    <row r="8" spans="1:17" ht="15.75" thickTop="1" x14ac:dyDescent="0.25">
      <c r="A8" s="130" t="s">
        <v>610</v>
      </c>
      <c r="B8" s="131">
        <v>3</v>
      </c>
      <c r="C8" s="132">
        <v>82.5</v>
      </c>
      <c r="D8" s="133">
        <v>1</v>
      </c>
      <c r="E8" s="132">
        <v>32</v>
      </c>
      <c r="F8" s="133">
        <v>9</v>
      </c>
      <c r="G8" s="132">
        <v>69.209999999999994</v>
      </c>
      <c r="H8" s="133">
        <v>5</v>
      </c>
      <c r="I8" s="132">
        <v>115.89</v>
      </c>
      <c r="J8" s="133">
        <v>6</v>
      </c>
      <c r="K8" s="132">
        <v>114.68</v>
      </c>
      <c r="L8" s="134">
        <v>1</v>
      </c>
      <c r="M8" s="135">
        <v>20</v>
      </c>
      <c r="N8" s="133">
        <v>1</v>
      </c>
      <c r="O8" s="132">
        <v>15.95</v>
      </c>
      <c r="P8" s="133">
        <f t="shared" ref="P8:P26" si="0">B8+D8+F8+H8+J8+L8+N8</f>
        <v>26</v>
      </c>
      <c r="Q8" s="136">
        <f t="shared" ref="Q8:Q26" si="1">C8+E8+G8+I8+K8+M8+O8</f>
        <v>450.22999999999996</v>
      </c>
    </row>
    <row r="9" spans="1:17" x14ac:dyDescent="0.25">
      <c r="A9" s="130" t="s">
        <v>611</v>
      </c>
      <c r="B9" s="131">
        <v>0</v>
      </c>
      <c r="C9" s="136">
        <v>0</v>
      </c>
      <c r="D9" s="131">
        <v>0</v>
      </c>
      <c r="E9" s="136">
        <v>0</v>
      </c>
      <c r="F9" s="131">
        <v>1</v>
      </c>
      <c r="G9" s="136">
        <v>4.38</v>
      </c>
      <c r="H9" s="131">
        <v>0</v>
      </c>
      <c r="I9" s="136">
        <v>0</v>
      </c>
      <c r="J9" s="131">
        <v>0</v>
      </c>
      <c r="K9" s="136">
        <v>0</v>
      </c>
      <c r="L9" s="137">
        <v>0</v>
      </c>
      <c r="M9" s="138">
        <v>0</v>
      </c>
      <c r="N9" s="131">
        <v>0</v>
      </c>
      <c r="O9" s="136">
        <v>0</v>
      </c>
      <c r="P9" s="131">
        <f t="shared" si="0"/>
        <v>1</v>
      </c>
      <c r="Q9" s="136">
        <f t="shared" si="1"/>
        <v>4.38</v>
      </c>
    </row>
    <row r="10" spans="1:17" x14ac:dyDescent="0.25">
      <c r="A10" s="130" t="s">
        <v>612</v>
      </c>
      <c r="B10" s="131">
        <v>0</v>
      </c>
      <c r="C10" s="136">
        <v>0</v>
      </c>
      <c r="D10" s="131">
        <v>0</v>
      </c>
      <c r="E10" s="136">
        <v>0</v>
      </c>
      <c r="F10" s="131">
        <v>2</v>
      </c>
      <c r="G10" s="136">
        <v>21.98</v>
      </c>
      <c r="H10" s="131">
        <v>0</v>
      </c>
      <c r="I10" s="136">
        <v>0</v>
      </c>
      <c r="J10" s="131">
        <v>0</v>
      </c>
      <c r="K10" s="136">
        <v>0</v>
      </c>
      <c r="L10" s="137">
        <v>2</v>
      </c>
      <c r="M10" s="138">
        <v>31.5</v>
      </c>
      <c r="N10" s="131">
        <v>2</v>
      </c>
      <c r="O10" s="136">
        <v>30.8</v>
      </c>
      <c r="P10" s="131">
        <f t="shared" si="0"/>
        <v>6</v>
      </c>
      <c r="Q10" s="136">
        <f t="shared" si="1"/>
        <v>84.28</v>
      </c>
    </row>
    <row r="11" spans="1:17" x14ac:dyDescent="0.25">
      <c r="A11" s="130" t="s">
        <v>613</v>
      </c>
      <c r="B11" s="131">
        <v>0</v>
      </c>
      <c r="C11" s="136">
        <v>0</v>
      </c>
      <c r="D11" s="131">
        <v>0</v>
      </c>
      <c r="E11" s="136">
        <v>0</v>
      </c>
      <c r="F11" s="131">
        <v>7</v>
      </c>
      <c r="G11" s="136">
        <v>58.62</v>
      </c>
      <c r="H11" s="131">
        <v>0</v>
      </c>
      <c r="I11" s="136">
        <v>0</v>
      </c>
      <c r="J11" s="131">
        <v>0</v>
      </c>
      <c r="K11" s="136">
        <v>0</v>
      </c>
      <c r="L11" s="137">
        <v>0</v>
      </c>
      <c r="M11" s="138">
        <v>0</v>
      </c>
      <c r="N11" s="131">
        <v>0</v>
      </c>
      <c r="O11" s="136">
        <v>0</v>
      </c>
      <c r="P11" s="131">
        <f t="shared" si="0"/>
        <v>7</v>
      </c>
      <c r="Q11" s="136">
        <f t="shared" si="1"/>
        <v>58.62</v>
      </c>
    </row>
    <row r="12" spans="1:17" x14ac:dyDescent="0.25">
      <c r="A12" s="130" t="s">
        <v>614</v>
      </c>
      <c r="B12" s="131">
        <v>0</v>
      </c>
      <c r="C12" s="136">
        <v>0</v>
      </c>
      <c r="D12" s="131">
        <v>0</v>
      </c>
      <c r="E12" s="136">
        <v>0</v>
      </c>
      <c r="F12" s="131">
        <v>39</v>
      </c>
      <c r="G12" s="136">
        <v>326.07</v>
      </c>
      <c r="H12" s="131">
        <v>0</v>
      </c>
      <c r="I12" s="136">
        <v>0</v>
      </c>
      <c r="J12" s="131">
        <v>12</v>
      </c>
      <c r="K12" s="136">
        <v>156.87</v>
      </c>
      <c r="L12" s="137">
        <v>0</v>
      </c>
      <c r="M12" s="138">
        <v>0</v>
      </c>
      <c r="N12" s="131">
        <v>0</v>
      </c>
      <c r="O12" s="136">
        <v>0</v>
      </c>
      <c r="P12" s="131">
        <f t="shared" si="0"/>
        <v>51</v>
      </c>
      <c r="Q12" s="136">
        <f t="shared" si="1"/>
        <v>482.94</v>
      </c>
    </row>
    <row r="13" spans="1:17" x14ac:dyDescent="0.25">
      <c r="A13" s="139" t="s">
        <v>615</v>
      </c>
      <c r="B13" s="131">
        <v>0</v>
      </c>
      <c r="C13" s="136">
        <v>0</v>
      </c>
      <c r="D13" s="131">
        <v>0</v>
      </c>
      <c r="E13" s="136">
        <v>0</v>
      </c>
      <c r="F13" s="131">
        <v>2</v>
      </c>
      <c r="G13" s="136">
        <v>13.67</v>
      </c>
      <c r="H13" s="131">
        <v>0</v>
      </c>
      <c r="I13" s="136">
        <v>0</v>
      </c>
      <c r="J13" s="131">
        <v>0</v>
      </c>
      <c r="K13" s="136">
        <v>0</v>
      </c>
      <c r="L13" s="137">
        <v>0</v>
      </c>
      <c r="M13" s="138">
        <v>0</v>
      </c>
      <c r="N13" s="131">
        <v>0</v>
      </c>
      <c r="O13" s="136">
        <v>0</v>
      </c>
      <c r="P13" s="131">
        <f t="shared" si="0"/>
        <v>2</v>
      </c>
      <c r="Q13" s="136">
        <f t="shared" si="1"/>
        <v>13.67</v>
      </c>
    </row>
    <row r="14" spans="1:17" x14ac:dyDescent="0.25">
      <c r="A14" s="130" t="s">
        <v>616</v>
      </c>
      <c r="B14" s="131">
        <v>1</v>
      </c>
      <c r="C14" s="136">
        <v>24.36</v>
      </c>
      <c r="D14" s="131">
        <v>0</v>
      </c>
      <c r="E14" s="136">
        <v>0</v>
      </c>
      <c r="F14" s="131">
        <v>15</v>
      </c>
      <c r="G14" s="136">
        <v>160.01</v>
      </c>
      <c r="H14" s="131">
        <v>1</v>
      </c>
      <c r="I14" s="136">
        <v>12.95</v>
      </c>
      <c r="J14" s="131">
        <v>1</v>
      </c>
      <c r="K14" s="136">
        <v>25</v>
      </c>
      <c r="L14" s="137">
        <v>0</v>
      </c>
      <c r="M14" s="138">
        <v>0</v>
      </c>
      <c r="N14" s="131">
        <v>0</v>
      </c>
      <c r="O14" s="136">
        <v>0</v>
      </c>
      <c r="P14" s="131">
        <f t="shared" si="0"/>
        <v>18</v>
      </c>
      <c r="Q14" s="136">
        <f t="shared" si="1"/>
        <v>222.32</v>
      </c>
    </row>
    <row r="15" spans="1:17" x14ac:dyDescent="0.25">
      <c r="A15" s="130" t="s">
        <v>617</v>
      </c>
      <c r="B15" s="131">
        <v>0</v>
      </c>
      <c r="C15" s="136">
        <v>0</v>
      </c>
      <c r="D15" s="131">
        <v>0</v>
      </c>
      <c r="E15" s="136">
        <v>0</v>
      </c>
      <c r="F15" s="131">
        <v>14</v>
      </c>
      <c r="G15" s="136">
        <v>137.22</v>
      </c>
      <c r="H15" s="131">
        <v>2</v>
      </c>
      <c r="I15" s="136">
        <v>42.99</v>
      </c>
      <c r="J15" s="131">
        <v>1</v>
      </c>
      <c r="K15" s="136">
        <v>11.49</v>
      </c>
      <c r="L15" s="137">
        <v>0</v>
      </c>
      <c r="M15" s="138">
        <v>0</v>
      </c>
      <c r="N15" s="131">
        <v>0</v>
      </c>
      <c r="O15" s="136">
        <v>0</v>
      </c>
      <c r="P15" s="131">
        <f t="shared" si="0"/>
        <v>17</v>
      </c>
      <c r="Q15" s="136">
        <f t="shared" si="1"/>
        <v>191.70000000000002</v>
      </c>
    </row>
    <row r="16" spans="1:17" x14ac:dyDescent="0.25">
      <c r="A16" s="130" t="s">
        <v>618</v>
      </c>
      <c r="B16" s="131">
        <v>0</v>
      </c>
      <c r="C16" s="136">
        <v>0</v>
      </c>
      <c r="D16" s="131">
        <v>0</v>
      </c>
      <c r="E16" s="136">
        <v>0</v>
      </c>
      <c r="F16" s="131">
        <v>7</v>
      </c>
      <c r="G16" s="136">
        <v>78.760000000000005</v>
      </c>
      <c r="H16" s="131">
        <v>0</v>
      </c>
      <c r="I16" s="136">
        <v>0</v>
      </c>
      <c r="J16" s="131">
        <v>0</v>
      </c>
      <c r="K16" s="136">
        <v>0</v>
      </c>
      <c r="L16" s="137">
        <v>0</v>
      </c>
      <c r="M16" s="138">
        <v>0</v>
      </c>
      <c r="N16" s="131">
        <v>0</v>
      </c>
      <c r="O16" s="136">
        <v>0</v>
      </c>
      <c r="P16" s="131">
        <f t="shared" si="0"/>
        <v>7</v>
      </c>
      <c r="Q16" s="136">
        <f t="shared" si="1"/>
        <v>78.760000000000005</v>
      </c>
    </row>
    <row r="17" spans="1:17" x14ac:dyDescent="0.25">
      <c r="A17" s="139" t="s">
        <v>619</v>
      </c>
      <c r="B17" s="131">
        <v>0</v>
      </c>
      <c r="C17" s="136">
        <v>0</v>
      </c>
      <c r="D17" s="131">
        <v>1</v>
      </c>
      <c r="E17" s="136">
        <v>32.6</v>
      </c>
      <c r="F17" s="131">
        <v>19</v>
      </c>
      <c r="G17" s="136">
        <v>155.65</v>
      </c>
      <c r="H17" s="131">
        <v>0</v>
      </c>
      <c r="I17" s="136">
        <v>0</v>
      </c>
      <c r="J17" s="131">
        <v>1</v>
      </c>
      <c r="K17" s="136">
        <v>6.92</v>
      </c>
      <c r="L17" s="137">
        <v>0</v>
      </c>
      <c r="M17" s="138">
        <v>0</v>
      </c>
      <c r="N17" s="131">
        <v>0</v>
      </c>
      <c r="O17" s="136">
        <v>0</v>
      </c>
      <c r="P17" s="131">
        <f t="shared" si="0"/>
        <v>21</v>
      </c>
      <c r="Q17" s="136">
        <f t="shared" si="1"/>
        <v>195.17</v>
      </c>
    </row>
    <row r="18" spans="1:17" x14ac:dyDescent="0.25">
      <c r="A18" s="139" t="s">
        <v>620</v>
      </c>
      <c r="B18" s="131">
        <v>0</v>
      </c>
      <c r="C18" s="136">
        <v>0</v>
      </c>
      <c r="D18" s="131">
        <v>0</v>
      </c>
      <c r="E18" s="140">
        <v>0</v>
      </c>
      <c r="F18" s="131">
        <v>21</v>
      </c>
      <c r="G18" s="136">
        <v>216.33</v>
      </c>
      <c r="H18" s="131">
        <v>1</v>
      </c>
      <c r="I18" s="136">
        <v>22.5</v>
      </c>
      <c r="J18" s="131">
        <v>3</v>
      </c>
      <c r="K18" s="136">
        <v>38.549999999999997</v>
      </c>
      <c r="L18" s="137">
        <v>0</v>
      </c>
      <c r="M18" s="138">
        <v>0</v>
      </c>
      <c r="N18" s="131">
        <v>4</v>
      </c>
      <c r="O18" s="136">
        <v>71.349999999999994</v>
      </c>
      <c r="P18" s="131">
        <f t="shared" si="0"/>
        <v>29</v>
      </c>
      <c r="Q18" s="136">
        <f t="shared" si="1"/>
        <v>348.73</v>
      </c>
    </row>
    <row r="19" spans="1:17" x14ac:dyDescent="0.25">
      <c r="A19" s="145" t="s">
        <v>621</v>
      </c>
      <c r="B19" s="131">
        <v>0</v>
      </c>
      <c r="C19" s="136">
        <v>0</v>
      </c>
      <c r="D19" s="131">
        <v>0</v>
      </c>
      <c r="E19" s="136">
        <v>0</v>
      </c>
      <c r="F19" s="131">
        <v>3</v>
      </c>
      <c r="G19" s="136">
        <v>27.31</v>
      </c>
      <c r="H19" s="131">
        <v>0</v>
      </c>
      <c r="I19" s="136">
        <v>0</v>
      </c>
      <c r="J19" s="131">
        <v>1</v>
      </c>
      <c r="K19" s="136">
        <v>5.71</v>
      </c>
      <c r="L19" s="137">
        <v>0</v>
      </c>
      <c r="M19" s="138">
        <v>0</v>
      </c>
      <c r="N19" s="131">
        <v>0</v>
      </c>
      <c r="O19" s="136">
        <v>0</v>
      </c>
      <c r="P19" s="131">
        <f t="shared" si="0"/>
        <v>4</v>
      </c>
      <c r="Q19" s="136">
        <f t="shared" si="1"/>
        <v>33.019999999999996</v>
      </c>
    </row>
    <row r="20" spans="1:17" x14ac:dyDescent="0.25">
      <c r="A20" s="130" t="s">
        <v>622</v>
      </c>
      <c r="B20" s="131">
        <v>0</v>
      </c>
      <c r="C20" s="136">
        <v>0</v>
      </c>
      <c r="D20" s="131">
        <v>0</v>
      </c>
      <c r="E20" s="136">
        <v>0</v>
      </c>
      <c r="F20" s="131">
        <v>9</v>
      </c>
      <c r="G20" s="136">
        <v>69.459999999999994</v>
      </c>
      <c r="H20" s="131">
        <v>0</v>
      </c>
      <c r="I20" s="136">
        <v>0</v>
      </c>
      <c r="J20" s="131">
        <v>0</v>
      </c>
      <c r="K20" s="136">
        <v>0</v>
      </c>
      <c r="L20" s="137">
        <v>0</v>
      </c>
      <c r="M20" s="138">
        <v>0</v>
      </c>
      <c r="N20" s="131">
        <v>0</v>
      </c>
      <c r="O20" s="136">
        <v>0</v>
      </c>
      <c r="P20" s="131">
        <f t="shared" si="0"/>
        <v>9</v>
      </c>
      <c r="Q20" s="136">
        <f t="shared" si="1"/>
        <v>69.459999999999994</v>
      </c>
    </row>
    <row r="21" spans="1:17" x14ac:dyDescent="0.25">
      <c r="A21" s="147" t="s">
        <v>623</v>
      </c>
      <c r="B21" s="131">
        <v>0</v>
      </c>
      <c r="C21" s="136">
        <v>0</v>
      </c>
      <c r="D21" s="131">
        <v>0</v>
      </c>
      <c r="E21" s="148">
        <v>0</v>
      </c>
      <c r="F21" s="131">
        <v>8</v>
      </c>
      <c r="G21" s="136">
        <v>83.1</v>
      </c>
      <c r="H21" s="131">
        <v>0</v>
      </c>
      <c r="I21" s="136">
        <v>0</v>
      </c>
      <c r="J21" s="131">
        <v>2</v>
      </c>
      <c r="K21" s="136">
        <v>42</v>
      </c>
      <c r="L21" s="137">
        <v>0</v>
      </c>
      <c r="M21" s="138">
        <v>0</v>
      </c>
      <c r="N21" s="131">
        <v>1</v>
      </c>
      <c r="O21" s="136">
        <v>20</v>
      </c>
      <c r="P21" s="131">
        <f t="shared" si="0"/>
        <v>11</v>
      </c>
      <c r="Q21" s="136">
        <f t="shared" si="1"/>
        <v>145.1</v>
      </c>
    </row>
    <row r="22" spans="1:17" x14ac:dyDescent="0.25">
      <c r="A22" s="130" t="s">
        <v>624</v>
      </c>
      <c r="B22" s="131">
        <v>0</v>
      </c>
      <c r="C22" s="136">
        <v>0</v>
      </c>
      <c r="D22" s="131">
        <v>0</v>
      </c>
      <c r="E22" s="136">
        <v>0</v>
      </c>
      <c r="F22" s="131">
        <v>7</v>
      </c>
      <c r="G22" s="136">
        <v>66.13</v>
      </c>
      <c r="H22" s="131">
        <v>0</v>
      </c>
      <c r="I22" s="136">
        <v>0</v>
      </c>
      <c r="J22" s="131">
        <v>2</v>
      </c>
      <c r="K22" s="136">
        <v>22.55</v>
      </c>
      <c r="L22" s="137">
        <v>0</v>
      </c>
      <c r="M22" s="138">
        <v>0</v>
      </c>
      <c r="N22" s="131">
        <v>0</v>
      </c>
      <c r="O22" s="136">
        <v>0</v>
      </c>
      <c r="P22" s="131">
        <f t="shared" si="0"/>
        <v>9</v>
      </c>
      <c r="Q22" s="136">
        <f t="shared" si="1"/>
        <v>88.679999999999993</v>
      </c>
    </row>
    <row r="23" spans="1:17" x14ac:dyDescent="0.25">
      <c r="A23" s="130" t="s">
        <v>625</v>
      </c>
      <c r="B23" s="131">
        <v>0</v>
      </c>
      <c r="C23" s="136">
        <v>0</v>
      </c>
      <c r="D23" s="131">
        <v>0</v>
      </c>
      <c r="E23" s="136">
        <v>0</v>
      </c>
      <c r="F23" s="131">
        <v>15</v>
      </c>
      <c r="G23" s="136">
        <v>108.79</v>
      </c>
      <c r="H23" s="131">
        <v>0</v>
      </c>
      <c r="I23" s="136">
        <v>0</v>
      </c>
      <c r="J23" s="131">
        <v>0</v>
      </c>
      <c r="K23" s="136">
        <v>0</v>
      </c>
      <c r="L23" s="137">
        <v>0</v>
      </c>
      <c r="M23" s="138">
        <v>0</v>
      </c>
      <c r="N23" s="131">
        <v>0</v>
      </c>
      <c r="O23" s="136">
        <v>0</v>
      </c>
      <c r="P23" s="131">
        <f t="shared" si="0"/>
        <v>15</v>
      </c>
      <c r="Q23" s="136">
        <f t="shared" si="1"/>
        <v>108.79</v>
      </c>
    </row>
    <row r="24" spans="1:17" x14ac:dyDescent="0.25">
      <c r="A24" s="130" t="s">
        <v>626</v>
      </c>
      <c r="B24" s="131">
        <v>0</v>
      </c>
      <c r="C24" s="136">
        <v>0</v>
      </c>
      <c r="D24" s="131">
        <v>0</v>
      </c>
      <c r="E24" s="136">
        <v>0</v>
      </c>
      <c r="F24" s="131">
        <v>8</v>
      </c>
      <c r="G24" s="136">
        <v>69.3</v>
      </c>
      <c r="H24" s="131">
        <v>0</v>
      </c>
      <c r="I24" s="136">
        <v>0</v>
      </c>
      <c r="J24" s="131">
        <v>0</v>
      </c>
      <c r="K24" s="136">
        <v>0</v>
      </c>
      <c r="L24" s="137">
        <v>0</v>
      </c>
      <c r="M24" s="138">
        <v>0</v>
      </c>
      <c r="N24" s="131">
        <v>0</v>
      </c>
      <c r="O24" s="136">
        <v>0</v>
      </c>
      <c r="P24" s="131">
        <f t="shared" si="0"/>
        <v>8</v>
      </c>
      <c r="Q24" s="136">
        <f t="shared" si="1"/>
        <v>69.3</v>
      </c>
    </row>
    <row r="25" spans="1:17" x14ac:dyDescent="0.25">
      <c r="A25" s="130" t="s">
        <v>627</v>
      </c>
      <c r="B25" s="131">
        <v>0</v>
      </c>
      <c r="C25" s="136">
        <v>0</v>
      </c>
      <c r="D25" s="131">
        <v>0</v>
      </c>
      <c r="E25" s="136">
        <v>0</v>
      </c>
      <c r="F25" s="131">
        <v>9</v>
      </c>
      <c r="G25" s="136">
        <v>65.61</v>
      </c>
      <c r="H25" s="131">
        <v>0</v>
      </c>
      <c r="I25" s="136">
        <v>0</v>
      </c>
      <c r="J25" s="131">
        <v>0</v>
      </c>
      <c r="K25" s="136">
        <v>0</v>
      </c>
      <c r="L25" s="137">
        <v>0</v>
      </c>
      <c r="M25" s="138">
        <v>0</v>
      </c>
      <c r="N25" s="131">
        <v>0</v>
      </c>
      <c r="O25" s="136">
        <v>0</v>
      </c>
      <c r="P25" s="131">
        <f t="shared" si="0"/>
        <v>9</v>
      </c>
      <c r="Q25" s="136">
        <f t="shared" si="1"/>
        <v>65.61</v>
      </c>
    </row>
    <row r="26" spans="1:17" ht="15.75" thickBot="1" x14ac:dyDescent="0.3">
      <c r="A26" s="130" t="s">
        <v>628</v>
      </c>
      <c r="B26" s="131">
        <v>0</v>
      </c>
      <c r="C26" s="136">
        <v>0</v>
      </c>
      <c r="D26" s="131">
        <v>0</v>
      </c>
      <c r="E26" s="136">
        <v>0</v>
      </c>
      <c r="F26" s="131">
        <v>7</v>
      </c>
      <c r="G26" s="136">
        <v>61.05</v>
      </c>
      <c r="H26" s="131">
        <v>0</v>
      </c>
      <c r="I26" s="136">
        <v>0</v>
      </c>
      <c r="J26" s="131">
        <v>0</v>
      </c>
      <c r="K26" s="136">
        <v>0</v>
      </c>
      <c r="L26" s="137">
        <v>0</v>
      </c>
      <c r="M26" s="138">
        <v>0</v>
      </c>
      <c r="N26" s="131">
        <v>1</v>
      </c>
      <c r="O26" s="136">
        <v>19.03</v>
      </c>
      <c r="P26" s="131">
        <f t="shared" si="0"/>
        <v>8</v>
      </c>
      <c r="Q26" s="136">
        <f t="shared" si="1"/>
        <v>80.08</v>
      </c>
    </row>
    <row r="27" spans="1:17" ht="16.5" thickTop="1" thickBot="1" x14ac:dyDescent="0.3">
      <c r="A27" s="316" t="s">
        <v>629</v>
      </c>
      <c r="B27" s="141">
        <f t="shared" ref="B27:P27" si="2">SUM(B8:B26)</f>
        <v>4</v>
      </c>
      <c r="C27" s="311">
        <f t="shared" si="2"/>
        <v>106.86</v>
      </c>
      <c r="D27" s="312">
        <f t="shared" si="2"/>
        <v>2</v>
      </c>
      <c r="E27" s="311">
        <f t="shared" si="2"/>
        <v>64.599999999999994</v>
      </c>
      <c r="F27" s="312">
        <f t="shared" si="2"/>
        <v>202</v>
      </c>
      <c r="G27" s="311">
        <f t="shared" si="2"/>
        <v>1792.6499999999999</v>
      </c>
      <c r="H27" s="312">
        <f t="shared" si="2"/>
        <v>9</v>
      </c>
      <c r="I27" s="311">
        <f t="shared" si="2"/>
        <v>194.33</v>
      </c>
      <c r="J27" s="312">
        <f t="shared" si="2"/>
        <v>29</v>
      </c>
      <c r="K27" s="311">
        <f t="shared" si="2"/>
        <v>423.77000000000004</v>
      </c>
      <c r="L27" s="313">
        <f t="shared" si="2"/>
        <v>3</v>
      </c>
      <c r="M27" s="314">
        <f t="shared" si="2"/>
        <v>51.5</v>
      </c>
      <c r="N27" s="312">
        <f t="shared" si="2"/>
        <v>9</v>
      </c>
      <c r="O27" s="311">
        <f t="shared" si="2"/>
        <v>157.13</v>
      </c>
      <c r="P27" s="312">
        <f t="shared" si="2"/>
        <v>258</v>
      </c>
      <c r="Q27" s="142">
        <f>SUM(Q8:Q26)</f>
        <v>2790.84</v>
      </c>
    </row>
    <row r="28" spans="1:17" s="306" customFormat="1" ht="15.75" thickTop="1" x14ac:dyDescent="0.25">
      <c r="A28" s="319"/>
      <c r="B28" s="307"/>
      <c r="C28" s="309"/>
      <c r="D28" s="310"/>
      <c r="E28" s="309"/>
      <c r="F28" s="310"/>
      <c r="G28" s="309"/>
      <c r="H28" s="310"/>
      <c r="I28" s="309"/>
      <c r="J28" s="310"/>
      <c r="K28" s="309"/>
      <c r="L28" s="310"/>
      <c r="M28" s="309"/>
      <c r="N28" s="310"/>
      <c r="O28" s="309"/>
      <c r="P28" s="310"/>
      <c r="Q28" s="308"/>
    </row>
    <row r="29" spans="1:17" s="306" customFormat="1" x14ac:dyDescent="0.25">
      <c r="A29" s="320" t="s">
        <v>1339</v>
      </c>
      <c r="B29" s="307"/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8"/>
    </row>
    <row r="30" spans="1:17" ht="14.45" customHeight="1" x14ac:dyDescent="0.25">
      <c r="A30" s="127"/>
      <c r="B30" s="351" t="s">
        <v>563</v>
      </c>
      <c r="C30" s="351"/>
      <c r="D30" s="351" t="s">
        <v>564</v>
      </c>
      <c r="E30" s="351"/>
      <c r="F30" s="352" t="s">
        <v>565</v>
      </c>
      <c r="G30" s="352"/>
      <c r="H30" s="352" t="s">
        <v>566</v>
      </c>
      <c r="I30" s="352"/>
      <c r="J30" s="352" t="s">
        <v>567</v>
      </c>
      <c r="K30" s="352"/>
      <c r="L30" s="353" t="s">
        <v>568</v>
      </c>
      <c r="M30" s="354"/>
      <c r="N30" s="355" t="s">
        <v>569</v>
      </c>
      <c r="O30" s="352"/>
      <c r="P30" s="355" t="s">
        <v>545</v>
      </c>
      <c r="Q30" s="352"/>
    </row>
    <row r="31" spans="1:17" ht="15" customHeight="1" x14ac:dyDescent="0.25">
      <c r="A31" s="128" t="s">
        <v>4</v>
      </c>
      <c r="B31" s="356" t="s">
        <v>570</v>
      </c>
      <c r="C31" s="358" t="s">
        <v>571</v>
      </c>
      <c r="D31" s="356" t="s">
        <v>570</v>
      </c>
      <c r="E31" s="358" t="s">
        <v>572</v>
      </c>
      <c r="F31" s="356" t="s">
        <v>570</v>
      </c>
      <c r="G31" s="358" t="s">
        <v>571</v>
      </c>
      <c r="H31" s="356" t="s">
        <v>570</v>
      </c>
      <c r="I31" s="358" t="s">
        <v>571</v>
      </c>
      <c r="J31" s="356" t="s">
        <v>570</v>
      </c>
      <c r="K31" s="358" t="s">
        <v>571</v>
      </c>
      <c r="L31" s="356" t="s">
        <v>570</v>
      </c>
      <c r="M31" s="358" t="s">
        <v>571</v>
      </c>
      <c r="N31" s="356" t="s">
        <v>570</v>
      </c>
      <c r="O31" s="358" t="s">
        <v>571</v>
      </c>
      <c r="P31" s="356" t="s">
        <v>570</v>
      </c>
      <c r="Q31" s="358" t="s">
        <v>571</v>
      </c>
    </row>
    <row r="32" spans="1:17" ht="15.75" thickBot="1" x14ac:dyDescent="0.3">
      <c r="A32" s="129"/>
      <c r="B32" s="357"/>
      <c r="C32" s="359"/>
      <c r="D32" s="357"/>
      <c r="E32" s="359"/>
      <c r="F32" s="357"/>
      <c r="G32" s="359"/>
      <c r="H32" s="357"/>
      <c r="I32" s="359"/>
      <c r="J32" s="357"/>
      <c r="K32" s="359"/>
      <c r="L32" s="357"/>
      <c r="M32" s="359"/>
      <c r="N32" s="357"/>
      <c r="O32" s="359"/>
      <c r="P32" s="357"/>
      <c r="Q32" s="359"/>
    </row>
    <row r="33" spans="1:17" ht="15.75" thickTop="1" x14ac:dyDescent="0.25">
      <c r="A33" s="130" t="s">
        <v>610</v>
      </c>
      <c r="B33" s="131">
        <v>4</v>
      </c>
      <c r="C33" s="136">
        <v>114.7</v>
      </c>
      <c r="D33" s="131">
        <v>2</v>
      </c>
      <c r="E33" s="136">
        <v>59</v>
      </c>
      <c r="F33" s="131">
        <v>9</v>
      </c>
      <c r="G33" s="136">
        <v>72.81</v>
      </c>
      <c r="H33" s="131">
        <v>3</v>
      </c>
      <c r="I33" s="136">
        <v>67.64</v>
      </c>
      <c r="J33" s="131">
        <v>5</v>
      </c>
      <c r="K33" s="136">
        <v>87.68</v>
      </c>
      <c r="L33" s="137">
        <v>1</v>
      </c>
      <c r="M33" s="138">
        <v>20</v>
      </c>
      <c r="N33" s="131">
        <v>1</v>
      </c>
      <c r="O33" s="136">
        <v>15.95</v>
      </c>
      <c r="P33" s="131">
        <f t="shared" ref="P33:P51" si="3">B33+D33+N33+L33+J33+H33+F33</f>
        <v>25</v>
      </c>
      <c r="Q33" s="136">
        <f t="shared" ref="Q33:Q51" si="4">C33+E33+G33+I33+O33+M33+K33</f>
        <v>437.78</v>
      </c>
    </row>
    <row r="34" spans="1:17" x14ac:dyDescent="0.25">
      <c r="A34" s="130" t="s">
        <v>611</v>
      </c>
      <c r="B34" s="131">
        <v>0</v>
      </c>
      <c r="C34" s="136">
        <v>0</v>
      </c>
      <c r="D34" s="131">
        <v>0</v>
      </c>
      <c r="E34" s="136">
        <v>0</v>
      </c>
      <c r="F34" s="131">
        <v>2</v>
      </c>
      <c r="G34" s="136">
        <v>16.149999999999999</v>
      </c>
      <c r="H34" s="131">
        <v>0</v>
      </c>
      <c r="I34" s="136">
        <v>0</v>
      </c>
      <c r="J34" s="131">
        <v>0</v>
      </c>
      <c r="K34" s="136">
        <v>0</v>
      </c>
      <c r="L34" s="137">
        <v>0</v>
      </c>
      <c r="M34" s="138">
        <v>0</v>
      </c>
      <c r="N34" s="131">
        <v>0</v>
      </c>
      <c r="O34" s="136">
        <v>0</v>
      </c>
      <c r="P34" s="131">
        <f t="shared" si="3"/>
        <v>2</v>
      </c>
      <c r="Q34" s="136">
        <f t="shared" si="4"/>
        <v>16.149999999999999</v>
      </c>
    </row>
    <row r="35" spans="1:17" x14ac:dyDescent="0.25">
      <c r="A35" s="130" t="s">
        <v>612</v>
      </c>
      <c r="B35" s="131">
        <v>0</v>
      </c>
      <c r="C35" s="136">
        <v>0</v>
      </c>
      <c r="D35" s="131">
        <v>0</v>
      </c>
      <c r="E35" s="136">
        <v>0</v>
      </c>
      <c r="F35" s="131">
        <v>3</v>
      </c>
      <c r="G35" s="136">
        <v>32.979999999999997</v>
      </c>
      <c r="H35" s="131">
        <v>0</v>
      </c>
      <c r="I35" s="136">
        <v>0</v>
      </c>
      <c r="J35" s="131">
        <v>0</v>
      </c>
      <c r="K35" s="136">
        <v>0</v>
      </c>
      <c r="L35" s="137">
        <v>2</v>
      </c>
      <c r="M35" s="138">
        <v>31.5</v>
      </c>
      <c r="N35" s="131">
        <v>2</v>
      </c>
      <c r="O35" s="136">
        <v>30.8</v>
      </c>
      <c r="P35" s="131">
        <f t="shared" si="3"/>
        <v>7</v>
      </c>
      <c r="Q35" s="136">
        <f t="shared" si="4"/>
        <v>95.28</v>
      </c>
    </row>
    <row r="36" spans="1:17" x14ac:dyDescent="0.25">
      <c r="A36" s="130" t="s">
        <v>613</v>
      </c>
      <c r="B36" s="131">
        <v>0</v>
      </c>
      <c r="C36" s="136">
        <v>0</v>
      </c>
      <c r="D36" s="131">
        <v>0</v>
      </c>
      <c r="E36" s="136">
        <v>0</v>
      </c>
      <c r="F36" s="131">
        <v>6</v>
      </c>
      <c r="G36" s="136">
        <v>50.48</v>
      </c>
      <c r="H36" s="131">
        <v>0</v>
      </c>
      <c r="I36" s="136">
        <v>0</v>
      </c>
      <c r="J36" s="131">
        <v>0</v>
      </c>
      <c r="K36" s="136">
        <v>0</v>
      </c>
      <c r="L36" s="137">
        <v>0</v>
      </c>
      <c r="M36" s="138">
        <v>0</v>
      </c>
      <c r="N36" s="131">
        <v>0</v>
      </c>
      <c r="O36" s="136">
        <v>0</v>
      </c>
      <c r="P36" s="131">
        <f t="shared" si="3"/>
        <v>6</v>
      </c>
      <c r="Q36" s="136">
        <f t="shared" si="4"/>
        <v>50.48</v>
      </c>
    </row>
    <row r="37" spans="1:17" x14ac:dyDescent="0.25">
      <c r="A37" s="130" t="s">
        <v>614</v>
      </c>
      <c r="B37" s="131">
        <v>0</v>
      </c>
      <c r="C37" s="136">
        <v>0</v>
      </c>
      <c r="D37" s="131">
        <v>0</v>
      </c>
      <c r="E37" s="136">
        <v>0</v>
      </c>
      <c r="F37" s="131">
        <v>36</v>
      </c>
      <c r="G37" s="136">
        <v>300.87</v>
      </c>
      <c r="H37" s="131">
        <v>0</v>
      </c>
      <c r="I37" s="136">
        <v>0</v>
      </c>
      <c r="J37" s="131">
        <v>12</v>
      </c>
      <c r="K37" s="136">
        <v>156.87</v>
      </c>
      <c r="L37" s="137">
        <v>0</v>
      </c>
      <c r="M37" s="138">
        <v>0</v>
      </c>
      <c r="N37" s="131">
        <v>0</v>
      </c>
      <c r="O37" s="136">
        <v>0</v>
      </c>
      <c r="P37" s="131">
        <f t="shared" si="3"/>
        <v>48</v>
      </c>
      <c r="Q37" s="136">
        <f t="shared" si="4"/>
        <v>457.74</v>
      </c>
    </row>
    <row r="38" spans="1:17" x14ac:dyDescent="0.25">
      <c r="A38" s="139" t="s">
        <v>615</v>
      </c>
      <c r="B38" s="131">
        <v>0</v>
      </c>
      <c r="C38" s="136">
        <v>0</v>
      </c>
      <c r="D38" s="131">
        <v>0</v>
      </c>
      <c r="E38" s="136">
        <v>0</v>
      </c>
      <c r="F38" s="131">
        <v>2</v>
      </c>
      <c r="G38" s="136">
        <v>13.67</v>
      </c>
      <c r="H38" s="131">
        <v>0</v>
      </c>
      <c r="I38" s="136">
        <v>0</v>
      </c>
      <c r="J38" s="131">
        <v>0</v>
      </c>
      <c r="K38" s="136">
        <v>0</v>
      </c>
      <c r="L38" s="137">
        <v>0</v>
      </c>
      <c r="M38" s="138">
        <v>0</v>
      </c>
      <c r="N38" s="131">
        <v>0</v>
      </c>
      <c r="O38" s="136">
        <v>0</v>
      </c>
      <c r="P38" s="131">
        <f t="shared" si="3"/>
        <v>2</v>
      </c>
      <c r="Q38" s="136">
        <f t="shared" si="4"/>
        <v>13.67</v>
      </c>
    </row>
    <row r="39" spans="1:17" x14ac:dyDescent="0.25">
      <c r="A39" s="130" t="s">
        <v>616</v>
      </c>
      <c r="B39" s="131">
        <v>1</v>
      </c>
      <c r="C39" s="136">
        <v>24.36</v>
      </c>
      <c r="D39" s="131">
        <v>0</v>
      </c>
      <c r="E39" s="136">
        <v>0</v>
      </c>
      <c r="F39" s="131">
        <v>17</v>
      </c>
      <c r="G39" s="136">
        <v>182.7</v>
      </c>
      <c r="H39" s="131">
        <v>1</v>
      </c>
      <c r="I39" s="136">
        <v>12.95</v>
      </c>
      <c r="J39" s="131">
        <v>1</v>
      </c>
      <c r="K39" s="136">
        <v>25</v>
      </c>
      <c r="L39" s="137">
        <v>0</v>
      </c>
      <c r="M39" s="138">
        <v>0</v>
      </c>
      <c r="N39" s="131">
        <v>0</v>
      </c>
      <c r="O39" s="136">
        <v>0</v>
      </c>
      <c r="P39" s="131">
        <f t="shared" si="3"/>
        <v>20</v>
      </c>
      <c r="Q39" s="136">
        <f t="shared" si="4"/>
        <v>245.01</v>
      </c>
    </row>
    <row r="40" spans="1:17" x14ac:dyDescent="0.25">
      <c r="A40" s="130" t="s">
        <v>617</v>
      </c>
      <c r="B40" s="131">
        <v>0</v>
      </c>
      <c r="C40" s="136">
        <v>0</v>
      </c>
      <c r="D40" s="131">
        <v>0</v>
      </c>
      <c r="E40" s="136">
        <v>0</v>
      </c>
      <c r="F40" s="131">
        <v>12</v>
      </c>
      <c r="G40" s="136">
        <v>117.72</v>
      </c>
      <c r="H40" s="131">
        <v>2</v>
      </c>
      <c r="I40" s="136">
        <v>42.99</v>
      </c>
      <c r="J40" s="131">
        <v>2</v>
      </c>
      <c r="K40" s="136">
        <v>23.54</v>
      </c>
      <c r="L40" s="137">
        <v>0</v>
      </c>
      <c r="M40" s="138">
        <v>0</v>
      </c>
      <c r="N40" s="131">
        <v>0</v>
      </c>
      <c r="O40" s="136">
        <v>0</v>
      </c>
      <c r="P40" s="131">
        <f t="shared" si="3"/>
        <v>16</v>
      </c>
      <c r="Q40" s="136">
        <f t="shared" si="4"/>
        <v>184.25</v>
      </c>
    </row>
    <row r="41" spans="1:17" x14ac:dyDescent="0.25">
      <c r="A41" s="130" t="s">
        <v>618</v>
      </c>
      <c r="B41" s="131">
        <v>0</v>
      </c>
      <c r="C41" s="136">
        <v>0</v>
      </c>
      <c r="D41" s="131">
        <v>0</v>
      </c>
      <c r="E41" s="136">
        <v>0</v>
      </c>
      <c r="F41" s="131">
        <v>8</v>
      </c>
      <c r="G41" s="136">
        <v>87.26</v>
      </c>
      <c r="H41" s="131">
        <v>0</v>
      </c>
      <c r="I41" s="136">
        <v>0</v>
      </c>
      <c r="J41" s="131">
        <v>0</v>
      </c>
      <c r="K41" s="136">
        <v>0</v>
      </c>
      <c r="L41" s="137">
        <v>0</v>
      </c>
      <c r="M41" s="138">
        <v>0</v>
      </c>
      <c r="N41" s="131">
        <v>0</v>
      </c>
      <c r="O41" s="136">
        <v>0</v>
      </c>
      <c r="P41" s="131">
        <f t="shared" si="3"/>
        <v>8</v>
      </c>
      <c r="Q41" s="136">
        <f t="shared" si="4"/>
        <v>87.26</v>
      </c>
    </row>
    <row r="42" spans="1:17" x14ac:dyDescent="0.25">
      <c r="A42" s="139" t="s">
        <v>619</v>
      </c>
      <c r="B42" s="131">
        <v>0</v>
      </c>
      <c r="C42" s="136">
        <v>0</v>
      </c>
      <c r="D42" s="131">
        <v>1</v>
      </c>
      <c r="E42" s="136">
        <v>32.6</v>
      </c>
      <c r="F42" s="131">
        <v>19</v>
      </c>
      <c r="G42" s="136">
        <v>157.55000000000001</v>
      </c>
      <c r="H42" s="131">
        <v>0</v>
      </c>
      <c r="I42" s="136">
        <v>0</v>
      </c>
      <c r="J42" s="131">
        <v>1</v>
      </c>
      <c r="K42" s="136">
        <v>6.92</v>
      </c>
      <c r="L42" s="137">
        <v>0</v>
      </c>
      <c r="M42" s="138">
        <v>0</v>
      </c>
      <c r="N42" s="131">
        <v>0</v>
      </c>
      <c r="O42" s="136">
        <v>0</v>
      </c>
      <c r="P42" s="131">
        <f t="shared" si="3"/>
        <v>21</v>
      </c>
      <c r="Q42" s="136">
        <f t="shared" si="4"/>
        <v>197.07</v>
      </c>
    </row>
    <row r="43" spans="1:17" x14ac:dyDescent="0.25">
      <c r="A43" s="139" t="s">
        <v>620</v>
      </c>
      <c r="B43" s="131">
        <v>0</v>
      </c>
      <c r="C43" s="136">
        <v>0</v>
      </c>
      <c r="D43" s="131">
        <v>0</v>
      </c>
      <c r="E43" s="140">
        <v>0</v>
      </c>
      <c r="F43" s="131">
        <v>19</v>
      </c>
      <c r="G43" s="136">
        <v>195.5</v>
      </c>
      <c r="H43" s="131">
        <v>1</v>
      </c>
      <c r="I43" s="136">
        <v>22.5</v>
      </c>
      <c r="J43" s="131">
        <v>1</v>
      </c>
      <c r="K43" s="136">
        <v>10.5</v>
      </c>
      <c r="L43" s="137">
        <v>0</v>
      </c>
      <c r="M43" s="138">
        <v>0</v>
      </c>
      <c r="N43" s="131">
        <v>4</v>
      </c>
      <c r="O43" s="136">
        <v>71.349999999999994</v>
      </c>
      <c r="P43" s="131">
        <f t="shared" si="3"/>
        <v>25</v>
      </c>
      <c r="Q43" s="136">
        <f t="shared" si="4"/>
        <v>299.85000000000002</v>
      </c>
    </row>
    <row r="44" spans="1:17" x14ac:dyDescent="0.25">
      <c r="A44" s="145" t="s">
        <v>621</v>
      </c>
      <c r="B44" s="131">
        <v>0</v>
      </c>
      <c r="C44" s="136">
        <v>0</v>
      </c>
      <c r="D44" s="131">
        <v>0</v>
      </c>
      <c r="E44" s="136">
        <v>0</v>
      </c>
      <c r="F44" s="131">
        <v>4</v>
      </c>
      <c r="G44" s="136">
        <v>37.299999999999997</v>
      </c>
      <c r="H44" s="131">
        <v>0</v>
      </c>
      <c r="I44" s="136">
        <v>0</v>
      </c>
      <c r="J44" s="131">
        <v>1</v>
      </c>
      <c r="K44" s="136">
        <v>5.71</v>
      </c>
      <c r="L44" s="137">
        <v>0</v>
      </c>
      <c r="M44" s="138">
        <v>0</v>
      </c>
      <c r="N44" s="131">
        <v>0</v>
      </c>
      <c r="O44" s="136">
        <v>0</v>
      </c>
      <c r="P44" s="131">
        <f t="shared" si="3"/>
        <v>5</v>
      </c>
      <c r="Q44" s="136">
        <f t="shared" si="4"/>
        <v>43.01</v>
      </c>
    </row>
    <row r="45" spans="1:17" x14ac:dyDescent="0.25">
      <c r="A45" s="130" t="s">
        <v>622</v>
      </c>
      <c r="B45" s="131">
        <v>0</v>
      </c>
      <c r="C45" s="136">
        <v>0</v>
      </c>
      <c r="D45" s="131">
        <v>0</v>
      </c>
      <c r="E45" s="136">
        <v>0</v>
      </c>
      <c r="F45" s="131">
        <v>9</v>
      </c>
      <c r="G45" s="136">
        <v>69.459999999999994</v>
      </c>
      <c r="H45" s="131">
        <v>0</v>
      </c>
      <c r="I45" s="136">
        <v>0</v>
      </c>
      <c r="J45" s="131">
        <v>0</v>
      </c>
      <c r="K45" s="136">
        <v>0</v>
      </c>
      <c r="L45" s="137">
        <v>0</v>
      </c>
      <c r="M45" s="138">
        <v>0</v>
      </c>
      <c r="N45" s="131">
        <v>0</v>
      </c>
      <c r="O45" s="136">
        <v>0</v>
      </c>
      <c r="P45" s="131">
        <f t="shared" si="3"/>
        <v>9</v>
      </c>
      <c r="Q45" s="136">
        <f t="shared" si="4"/>
        <v>69.459999999999994</v>
      </c>
    </row>
    <row r="46" spans="1:17" x14ac:dyDescent="0.25">
      <c r="A46" s="147" t="s">
        <v>623</v>
      </c>
      <c r="B46" s="131">
        <v>0</v>
      </c>
      <c r="C46" s="136">
        <v>0</v>
      </c>
      <c r="D46" s="131">
        <v>0</v>
      </c>
      <c r="E46" s="136">
        <v>0</v>
      </c>
      <c r="F46" s="131">
        <v>9</v>
      </c>
      <c r="G46" s="136">
        <v>86.73</v>
      </c>
      <c r="H46" s="131">
        <v>0</v>
      </c>
      <c r="I46" s="136">
        <v>0</v>
      </c>
      <c r="J46" s="131">
        <v>2</v>
      </c>
      <c r="K46" s="136">
        <v>42</v>
      </c>
      <c r="L46" s="137">
        <v>0</v>
      </c>
      <c r="M46" s="138">
        <v>0</v>
      </c>
      <c r="N46" s="131">
        <v>1</v>
      </c>
      <c r="O46" s="136">
        <v>20</v>
      </c>
      <c r="P46" s="131">
        <f t="shared" si="3"/>
        <v>12</v>
      </c>
      <c r="Q46" s="136">
        <f t="shared" si="4"/>
        <v>148.73000000000002</v>
      </c>
    </row>
    <row r="47" spans="1:17" x14ac:dyDescent="0.25">
      <c r="A47" s="130" t="s">
        <v>624</v>
      </c>
      <c r="B47" s="131">
        <v>0</v>
      </c>
      <c r="C47" s="136">
        <v>0</v>
      </c>
      <c r="D47" s="131">
        <v>0</v>
      </c>
      <c r="E47" s="136">
        <v>0</v>
      </c>
      <c r="F47" s="131">
        <v>7</v>
      </c>
      <c r="G47" s="136">
        <v>66.13</v>
      </c>
      <c r="H47" s="131">
        <v>0</v>
      </c>
      <c r="I47" s="136">
        <v>0</v>
      </c>
      <c r="J47" s="131">
        <v>2</v>
      </c>
      <c r="K47" s="136">
        <v>22.55</v>
      </c>
      <c r="L47" s="137">
        <v>0</v>
      </c>
      <c r="M47" s="138">
        <v>0</v>
      </c>
      <c r="N47" s="131">
        <v>0</v>
      </c>
      <c r="O47" s="136">
        <v>0</v>
      </c>
      <c r="P47" s="131">
        <f t="shared" si="3"/>
        <v>9</v>
      </c>
      <c r="Q47" s="136">
        <f t="shared" si="4"/>
        <v>88.679999999999993</v>
      </c>
    </row>
    <row r="48" spans="1:17" x14ac:dyDescent="0.25">
      <c r="A48" s="130" t="s">
        <v>625</v>
      </c>
      <c r="B48" s="131">
        <v>0</v>
      </c>
      <c r="C48" s="136">
        <v>0</v>
      </c>
      <c r="D48" s="131">
        <v>0</v>
      </c>
      <c r="E48" s="136">
        <v>0</v>
      </c>
      <c r="F48" s="131">
        <v>16</v>
      </c>
      <c r="G48" s="136">
        <v>123.84</v>
      </c>
      <c r="H48" s="131">
        <v>0</v>
      </c>
      <c r="I48" s="136">
        <v>0</v>
      </c>
      <c r="J48" s="131">
        <v>0</v>
      </c>
      <c r="K48" s="136">
        <v>0</v>
      </c>
      <c r="L48" s="137">
        <v>0</v>
      </c>
      <c r="M48" s="138">
        <v>0</v>
      </c>
      <c r="N48" s="131">
        <v>0</v>
      </c>
      <c r="O48" s="136">
        <v>0</v>
      </c>
      <c r="P48" s="131">
        <f t="shared" si="3"/>
        <v>16</v>
      </c>
      <c r="Q48" s="136">
        <f t="shared" si="4"/>
        <v>123.84</v>
      </c>
    </row>
    <row r="49" spans="1:17" x14ac:dyDescent="0.25">
      <c r="A49" s="130" t="s">
        <v>626</v>
      </c>
      <c r="B49" s="131">
        <v>0</v>
      </c>
      <c r="C49" s="136">
        <v>0</v>
      </c>
      <c r="D49" s="131">
        <v>0</v>
      </c>
      <c r="E49" s="136">
        <v>0</v>
      </c>
      <c r="F49" s="131">
        <v>8</v>
      </c>
      <c r="G49" s="136">
        <v>69.3</v>
      </c>
      <c r="H49" s="131">
        <v>0</v>
      </c>
      <c r="I49" s="136">
        <v>0</v>
      </c>
      <c r="J49" s="131">
        <v>0</v>
      </c>
      <c r="K49" s="136">
        <v>0</v>
      </c>
      <c r="L49" s="137">
        <v>0</v>
      </c>
      <c r="M49" s="138">
        <v>0</v>
      </c>
      <c r="N49" s="131">
        <v>0</v>
      </c>
      <c r="O49" s="136">
        <v>0</v>
      </c>
      <c r="P49" s="131">
        <f t="shared" si="3"/>
        <v>8</v>
      </c>
      <c r="Q49" s="136">
        <f t="shared" si="4"/>
        <v>69.3</v>
      </c>
    </row>
    <row r="50" spans="1:17" x14ac:dyDescent="0.25">
      <c r="A50" s="130" t="s">
        <v>627</v>
      </c>
      <c r="B50" s="131">
        <v>0</v>
      </c>
      <c r="C50" s="136">
        <v>0</v>
      </c>
      <c r="D50" s="131">
        <v>0</v>
      </c>
      <c r="E50" s="136">
        <v>0</v>
      </c>
      <c r="F50" s="131">
        <v>9</v>
      </c>
      <c r="G50" s="136">
        <v>65.61</v>
      </c>
      <c r="H50" s="131">
        <v>0</v>
      </c>
      <c r="I50" s="136">
        <v>0</v>
      </c>
      <c r="J50" s="131">
        <v>0</v>
      </c>
      <c r="K50" s="136">
        <v>0</v>
      </c>
      <c r="L50" s="137">
        <v>0</v>
      </c>
      <c r="M50" s="138">
        <v>0</v>
      </c>
      <c r="N50" s="131">
        <v>0</v>
      </c>
      <c r="O50" s="136">
        <v>0</v>
      </c>
      <c r="P50" s="131">
        <f t="shared" si="3"/>
        <v>9</v>
      </c>
      <c r="Q50" s="136">
        <f t="shared" si="4"/>
        <v>65.61</v>
      </c>
    </row>
    <row r="51" spans="1:17" ht="15.75" thickBot="1" x14ac:dyDescent="0.3">
      <c r="A51" s="130" t="s">
        <v>628</v>
      </c>
      <c r="B51" s="131">
        <v>0</v>
      </c>
      <c r="C51" s="136">
        <v>0</v>
      </c>
      <c r="D51" s="131">
        <v>0</v>
      </c>
      <c r="E51" s="136">
        <v>0</v>
      </c>
      <c r="F51" s="131">
        <v>8</v>
      </c>
      <c r="G51" s="136">
        <v>69.55</v>
      </c>
      <c r="H51" s="131">
        <v>0</v>
      </c>
      <c r="I51" s="136">
        <v>0</v>
      </c>
      <c r="J51" s="131">
        <v>0</v>
      </c>
      <c r="K51" s="136">
        <v>0</v>
      </c>
      <c r="L51" s="137">
        <v>0</v>
      </c>
      <c r="M51" s="138">
        <v>0</v>
      </c>
      <c r="N51" s="131">
        <v>0</v>
      </c>
      <c r="O51" s="136">
        <v>0</v>
      </c>
      <c r="P51" s="131">
        <f t="shared" si="3"/>
        <v>8</v>
      </c>
      <c r="Q51" s="136">
        <f t="shared" si="4"/>
        <v>69.55</v>
      </c>
    </row>
    <row r="52" spans="1:17" ht="16.5" thickTop="1" thickBot="1" x14ac:dyDescent="0.3">
      <c r="A52" s="122" t="s">
        <v>629</v>
      </c>
      <c r="B52" s="141">
        <f t="shared" ref="B52:Q52" si="5">SUM(B33:B51)</f>
        <v>5</v>
      </c>
      <c r="C52" s="142">
        <f t="shared" si="5"/>
        <v>139.06</v>
      </c>
      <c r="D52" s="141">
        <f t="shared" si="5"/>
        <v>3</v>
      </c>
      <c r="E52" s="142">
        <f t="shared" si="5"/>
        <v>91.6</v>
      </c>
      <c r="F52" s="141">
        <f t="shared" si="5"/>
        <v>203</v>
      </c>
      <c r="G52" s="142">
        <f t="shared" si="5"/>
        <v>1815.6099999999997</v>
      </c>
      <c r="H52" s="141">
        <f t="shared" si="5"/>
        <v>7</v>
      </c>
      <c r="I52" s="142">
        <f t="shared" si="5"/>
        <v>146.08000000000001</v>
      </c>
      <c r="J52" s="141">
        <f t="shared" si="5"/>
        <v>27</v>
      </c>
      <c r="K52" s="142">
        <f t="shared" si="5"/>
        <v>380.77000000000004</v>
      </c>
      <c r="L52" s="143">
        <f t="shared" si="5"/>
        <v>3</v>
      </c>
      <c r="M52" s="144">
        <f t="shared" si="5"/>
        <v>51.5</v>
      </c>
      <c r="N52" s="141">
        <f t="shared" si="5"/>
        <v>8</v>
      </c>
      <c r="O52" s="142">
        <f t="shared" si="5"/>
        <v>138.1</v>
      </c>
      <c r="P52" s="141">
        <f t="shared" si="5"/>
        <v>256</v>
      </c>
      <c r="Q52" s="142">
        <f t="shared" si="5"/>
        <v>2762.7200000000007</v>
      </c>
    </row>
    <row r="53" spans="1:17" s="318" customFormat="1" ht="15.75" thickTop="1" x14ac:dyDescent="0.25">
      <c r="A53" s="317"/>
      <c r="B53" s="310"/>
      <c r="C53" s="309"/>
      <c r="D53" s="310"/>
      <c r="E53" s="309"/>
      <c r="F53" s="310"/>
      <c r="G53" s="309"/>
      <c r="H53" s="310"/>
      <c r="I53" s="309"/>
      <c r="J53" s="310"/>
      <c r="K53" s="309"/>
      <c r="L53" s="310"/>
      <c r="M53" s="309"/>
      <c r="N53" s="310"/>
      <c r="O53" s="309"/>
      <c r="P53" s="310"/>
      <c r="Q53" s="309"/>
    </row>
    <row r="54" spans="1:17" s="306" customFormat="1" x14ac:dyDescent="0.25">
      <c r="A54" s="315" t="s">
        <v>1340</v>
      </c>
      <c r="B54" s="307"/>
      <c r="C54" s="309"/>
      <c r="D54" s="310"/>
      <c r="E54" s="309"/>
      <c r="F54" s="310"/>
      <c r="G54" s="309"/>
      <c r="H54" s="310"/>
      <c r="I54" s="309"/>
      <c r="J54" s="310"/>
      <c r="K54" s="309"/>
      <c r="L54" s="310"/>
      <c r="M54" s="309"/>
      <c r="N54" s="310"/>
      <c r="O54" s="309"/>
      <c r="P54" s="310"/>
      <c r="Q54" s="308"/>
    </row>
    <row r="55" spans="1:17" ht="14.45" customHeight="1" x14ac:dyDescent="0.25">
      <c r="A55" s="127"/>
      <c r="B55" s="351" t="s">
        <v>563</v>
      </c>
      <c r="C55" s="351"/>
      <c r="D55" s="351" t="s">
        <v>564</v>
      </c>
      <c r="E55" s="351"/>
      <c r="F55" s="352" t="s">
        <v>565</v>
      </c>
      <c r="G55" s="352"/>
      <c r="H55" s="352" t="s">
        <v>566</v>
      </c>
      <c r="I55" s="352"/>
      <c r="J55" s="352" t="s">
        <v>567</v>
      </c>
      <c r="K55" s="352"/>
      <c r="L55" s="353" t="s">
        <v>568</v>
      </c>
      <c r="M55" s="354"/>
      <c r="N55" s="355" t="s">
        <v>569</v>
      </c>
      <c r="O55" s="352"/>
      <c r="P55" s="355" t="s">
        <v>545</v>
      </c>
      <c r="Q55" s="352"/>
    </row>
    <row r="56" spans="1:17" ht="15" customHeight="1" x14ac:dyDescent="0.25">
      <c r="A56" s="128" t="s">
        <v>4</v>
      </c>
      <c r="B56" s="356" t="s">
        <v>570</v>
      </c>
      <c r="C56" s="358" t="s">
        <v>571</v>
      </c>
      <c r="D56" s="356" t="s">
        <v>570</v>
      </c>
      <c r="E56" s="358" t="s">
        <v>572</v>
      </c>
      <c r="F56" s="356" t="s">
        <v>570</v>
      </c>
      <c r="G56" s="358" t="s">
        <v>571</v>
      </c>
      <c r="H56" s="356" t="s">
        <v>570</v>
      </c>
      <c r="I56" s="358" t="s">
        <v>571</v>
      </c>
      <c r="J56" s="356" t="s">
        <v>570</v>
      </c>
      <c r="K56" s="358" t="s">
        <v>571</v>
      </c>
      <c r="L56" s="356" t="s">
        <v>570</v>
      </c>
      <c r="M56" s="358" t="s">
        <v>571</v>
      </c>
      <c r="N56" s="356" t="s">
        <v>570</v>
      </c>
      <c r="O56" s="358" t="s">
        <v>571</v>
      </c>
      <c r="P56" s="356" t="s">
        <v>570</v>
      </c>
      <c r="Q56" s="358" t="s">
        <v>571</v>
      </c>
    </row>
    <row r="57" spans="1:17" ht="15.75" thickBot="1" x14ac:dyDescent="0.3">
      <c r="A57" s="129"/>
      <c r="B57" s="357"/>
      <c r="C57" s="359"/>
      <c r="D57" s="357"/>
      <c r="E57" s="359"/>
      <c r="F57" s="357"/>
      <c r="G57" s="359"/>
      <c r="H57" s="357"/>
      <c r="I57" s="359"/>
      <c r="J57" s="357"/>
      <c r="K57" s="359"/>
      <c r="L57" s="357"/>
      <c r="M57" s="359"/>
      <c r="N57" s="357"/>
      <c r="O57" s="359"/>
      <c r="P57" s="357"/>
      <c r="Q57" s="359"/>
    </row>
    <row r="58" spans="1:17" ht="15.75" thickTop="1" x14ac:dyDescent="0.25">
      <c r="A58" s="130" t="s">
        <v>610</v>
      </c>
      <c r="B58" s="131">
        <v>4</v>
      </c>
      <c r="C58" s="136">
        <f>27.5+26.5+28.5+32.2</f>
        <v>114.7</v>
      </c>
      <c r="D58" s="131">
        <v>3</v>
      </c>
      <c r="E58" s="136">
        <f>27+27+32</f>
        <v>86</v>
      </c>
      <c r="F58" s="131">
        <v>7</v>
      </c>
      <c r="G58" s="136">
        <f>10.1+13.2+6.61+9.8+6.7+6.5+6.2</f>
        <v>59.11</v>
      </c>
      <c r="H58" s="131">
        <v>3</v>
      </c>
      <c r="I58" s="136">
        <v>67.64</v>
      </c>
      <c r="J58" s="131">
        <v>4</v>
      </c>
      <c r="K58" s="136">
        <v>60.68</v>
      </c>
      <c r="L58" s="137">
        <v>0</v>
      </c>
      <c r="M58" s="138">
        <v>0</v>
      </c>
      <c r="N58" s="131">
        <v>1</v>
      </c>
      <c r="O58" s="136">
        <v>15.95</v>
      </c>
      <c r="P58" s="131">
        <f>B58+D58+F58+H58+J58+L58+N58</f>
        <v>22</v>
      </c>
      <c r="Q58" s="136">
        <f>C58+E58+G58+I58+K58+M58+O58</f>
        <v>404.08</v>
      </c>
    </row>
    <row r="59" spans="1:17" x14ac:dyDescent="0.25">
      <c r="A59" s="130" t="s">
        <v>611</v>
      </c>
      <c r="B59" s="131">
        <v>0</v>
      </c>
      <c r="C59" s="136">
        <v>0</v>
      </c>
      <c r="D59" s="131">
        <v>0</v>
      </c>
      <c r="E59" s="136">
        <v>0</v>
      </c>
      <c r="F59" s="131">
        <v>2</v>
      </c>
      <c r="G59" s="136">
        <v>16.149999999999999</v>
      </c>
      <c r="H59" s="131">
        <v>0</v>
      </c>
      <c r="I59" s="136">
        <v>0</v>
      </c>
      <c r="J59" s="131">
        <v>0</v>
      </c>
      <c r="K59" s="136">
        <v>0</v>
      </c>
      <c r="L59" s="137">
        <v>0</v>
      </c>
      <c r="M59" s="138">
        <v>0</v>
      </c>
      <c r="N59" s="131">
        <v>0</v>
      </c>
      <c r="O59" s="136">
        <v>0</v>
      </c>
      <c r="P59" s="131">
        <f>B59+D59+F59+H59+J59+L59+N59</f>
        <v>2</v>
      </c>
      <c r="Q59" s="136">
        <f>C59+E59+G59+I59+K59+M59+O59</f>
        <v>16.149999999999999</v>
      </c>
    </row>
    <row r="60" spans="1:17" x14ac:dyDescent="0.25">
      <c r="A60" s="130" t="s">
        <v>612</v>
      </c>
      <c r="B60" s="131">
        <v>0</v>
      </c>
      <c r="C60" s="136">
        <v>0</v>
      </c>
      <c r="D60" s="131">
        <v>0</v>
      </c>
      <c r="E60" s="136">
        <v>0</v>
      </c>
      <c r="F60" s="131">
        <v>3</v>
      </c>
      <c r="G60" s="136">
        <v>32.979999999999997</v>
      </c>
      <c r="H60" s="131">
        <v>0</v>
      </c>
      <c r="I60" s="136">
        <v>0</v>
      </c>
      <c r="J60" s="131">
        <v>0</v>
      </c>
      <c r="K60" s="136">
        <v>0</v>
      </c>
      <c r="L60" s="137">
        <v>2</v>
      </c>
      <c r="M60" s="138">
        <v>31.5</v>
      </c>
      <c r="N60" s="131">
        <v>2</v>
      </c>
      <c r="O60" s="136">
        <v>30.8</v>
      </c>
      <c r="P60" s="131">
        <f t="shared" ref="P60:P75" si="6">B60+D60+F60+H60+J60+L60+N60</f>
        <v>7</v>
      </c>
      <c r="Q60" s="136">
        <f t="shared" ref="Q60:Q75" si="7">C60+E60+G60+I60+K60+M60+O60</f>
        <v>95.279999999999987</v>
      </c>
    </row>
    <row r="61" spans="1:17" x14ac:dyDescent="0.25">
      <c r="A61" s="130" t="s">
        <v>613</v>
      </c>
      <c r="B61" s="131">
        <v>0</v>
      </c>
      <c r="C61" s="136">
        <v>0</v>
      </c>
      <c r="D61" s="131">
        <v>0</v>
      </c>
      <c r="E61" s="136">
        <v>0</v>
      </c>
      <c r="F61" s="131">
        <v>6</v>
      </c>
      <c r="G61" s="136">
        <v>50.48</v>
      </c>
      <c r="H61" s="131">
        <v>0</v>
      </c>
      <c r="I61" s="136">
        <v>0</v>
      </c>
      <c r="J61" s="131">
        <v>0</v>
      </c>
      <c r="K61" s="136">
        <v>0</v>
      </c>
      <c r="L61" s="137">
        <v>0</v>
      </c>
      <c r="M61" s="138">
        <v>0</v>
      </c>
      <c r="N61" s="131">
        <v>0</v>
      </c>
      <c r="O61" s="136">
        <v>0</v>
      </c>
      <c r="P61" s="131">
        <f t="shared" si="6"/>
        <v>6</v>
      </c>
      <c r="Q61" s="136">
        <f t="shared" si="7"/>
        <v>50.48</v>
      </c>
    </row>
    <row r="62" spans="1:17" x14ac:dyDescent="0.25">
      <c r="A62" s="130" t="s">
        <v>614</v>
      </c>
      <c r="B62" s="131">
        <v>0</v>
      </c>
      <c r="C62" s="136">
        <v>0</v>
      </c>
      <c r="D62" s="131">
        <v>0</v>
      </c>
      <c r="E62" s="136">
        <v>0</v>
      </c>
      <c r="F62" s="131">
        <v>37</v>
      </c>
      <c r="G62" s="136">
        <v>309.31</v>
      </c>
      <c r="H62" s="131">
        <v>0</v>
      </c>
      <c r="I62" s="136">
        <v>0</v>
      </c>
      <c r="J62" s="131">
        <v>12</v>
      </c>
      <c r="K62" s="136">
        <v>156.87</v>
      </c>
      <c r="L62" s="137">
        <v>0</v>
      </c>
      <c r="M62" s="138">
        <v>0</v>
      </c>
      <c r="N62" s="131">
        <v>0</v>
      </c>
      <c r="O62" s="136">
        <v>0</v>
      </c>
      <c r="P62" s="131">
        <f t="shared" si="6"/>
        <v>49</v>
      </c>
      <c r="Q62" s="136">
        <f t="shared" si="7"/>
        <v>466.18</v>
      </c>
    </row>
    <row r="63" spans="1:17" x14ac:dyDescent="0.25">
      <c r="A63" s="139" t="s">
        <v>615</v>
      </c>
      <c r="B63" s="131">
        <v>0</v>
      </c>
      <c r="C63" s="136">
        <v>0</v>
      </c>
      <c r="D63" s="131">
        <v>0</v>
      </c>
      <c r="E63" s="136">
        <v>0</v>
      </c>
      <c r="F63" s="131">
        <v>2</v>
      </c>
      <c r="G63" s="136">
        <v>13.67</v>
      </c>
      <c r="H63" s="131">
        <v>0</v>
      </c>
      <c r="I63" s="136">
        <v>0</v>
      </c>
      <c r="J63" s="131">
        <v>0</v>
      </c>
      <c r="K63" s="136">
        <v>0</v>
      </c>
      <c r="L63" s="137">
        <v>0</v>
      </c>
      <c r="M63" s="138">
        <v>0</v>
      </c>
      <c r="N63" s="131">
        <v>0</v>
      </c>
      <c r="O63" s="136">
        <v>0</v>
      </c>
      <c r="P63" s="131">
        <f t="shared" si="6"/>
        <v>2</v>
      </c>
      <c r="Q63" s="136">
        <f t="shared" si="7"/>
        <v>13.67</v>
      </c>
    </row>
    <row r="64" spans="1:17" x14ac:dyDescent="0.25">
      <c r="A64" s="130" t="s">
        <v>616</v>
      </c>
      <c r="B64" s="131">
        <v>1</v>
      </c>
      <c r="C64" s="136">
        <v>24.36</v>
      </c>
      <c r="D64" s="131">
        <v>0</v>
      </c>
      <c r="E64" s="136">
        <v>0</v>
      </c>
      <c r="F64" s="131">
        <v>16</v>
      </c>
      <c r="G64" s="136">
        <v>174.5</v>
      </c>
      <c r="H64" s="131">
        <v>1</v>
      </c>
      <c r="I64" s="136">
        <v>12.95</v>
      </c>
      <c r="J64" s="131">
        <v>1</v>
      </c>
      <c r="K64" s="136">
        <v>25</v>
      </c>
      <c r="L64" s="137">
        <v>0</v>
      </c>
      <c r="M64" s="138">
        <v>0</v>
      </c>
      <c r="N64" s="131">
        <v>0</v>
      </c>
      <c r="O64" s="136">
        <v>0</v>
      </c>
      <c r="P64" s="131">
        <f t="shared" si="6"/>
        <v>19</v>
      </c>
      <c r="Q64" s="136">
        <f t="shared" si="7"/>
        <v>236.81</v>
      </c>
    </row>
    <row r="65" spans="1:17" x14ac:dyDescent="0.25">
      <c r="A65" s="130" t="s">
        <v>617</v>
      </c>
      <c r="B65" s="131">
        <v>0</v>
      </c>
      <c r="C65" s="136">
        <v>0</v>
      </c>
      <c r="D65" s="131">
        <v>0</v>
      </c>
      <c r="E65" s="136">
        <v>0</v>
      </c>
      <c r="F65" s="131">
        <v>13</v>
      </c>
      <c r="G65" s="136">
        <v>125.7</v>
      </c>
      <c r="H65" s="131">
        <v>3</v>
      </c>
      <c r="I65" s="136">
        <v>62.99</v>
      </c>
      <c r="J65" s="131">
        <v>2</v>
      </c>
      <c r="K65" s="136">
        <v>23.54</v>
      </c>
      <c r="L65" s="137">
        <v>1</v>
      </c>
      <c r="M65" s="138">
        <v>21</v>
      </c>
      <c r="N65" s="131">
        <v>0</v>
      </c>
      <c r="O65" s="136">
        <v>0</v>
      </c>
      <c r="P65" s="131">
        <f t="shared" si="6"/>
        <v>19</v>
      </c>
      <c r="Q65" s="136">
        <f t="shared" si="7"/>
        <v>233.23</v>
      </c>
    </row>
    <row r="66" spans="1:17" x14ac:dyDescent="0.25">
      <c r="A66" s="130" t="s">
        <v>618</v>
      </c>
      <c r="B66" s="131">
        <v>0</v>
      </c>
      <c r="C66" s="136">
        <v>0</v>
      </c>
      <c r="D66" s="131">
        <v>0</v>
      </c>
      <c r="E66" s="136">
        <v>0</v>
      </c>
      <c r="F66" s="131">
        <v>8</v>
      </c>
      <c r="G66" s="136">
        <v>87.26</v>
      </c>
      <c r="H66" s="131">
        <v>0</v>
      </c>
      <c r="I66" s="136">
        <v>0</v>
      </c>
      <c r="J66" s="131">
        <v>0</v>
      </c>
      <c r="K66" s="136">
        <v>0</v>
      </c>
      <c r="L66" s="137">
        <v>0</v>
      </c>
      <c r="M66" s="138">
        <v>0</v>
      </c>
      <c r="N66" s="131">
        <v>0</v>
      </c>
      <c r="O66" s="136">
        <v>0</v>
      </c>
      <c r="P66" s="131">
        <f t="shared" si="6"/>
        <v>8</v>
      </c>
      <c r="Q66" s="136">
        <f t="shared" si="7"/>
        <v>87.26</v>
      </c>
    </row>
    <row r="67" spans="1:17" x14ac:dyDescent="0.25">
      <c r="A67" s="139" t="s">
        <v>619</v>
      </c>
      <c r="B67" s="131">
        <v>0</v>
      </c>
      <c r="C67" s="136">
        <v>0</v>
      </c>
      <c r="D67" s="131">
        <v>1</v>
      </c>
      <c r="E67" s="136">
        <v>32.6</v>
      </c>
      <c r="F67" s="131">
        <v>18</v>
      </c>
      <c r="G67" s="136">
        <v>154.47</v>
      </c>
      <c r="H67" s="131">
        <v>0</v>
      </c>
      <c r="I67" s="136">
        <v>0</v>
      </c>
      <c r="J67" s="131">
        <v>1</v>
      </c>
      <c r="K67" s="136">
        <v>6.92</v>
      </c>
      <c r="L67" s="137">
        <v>0</v>
      </c>
      <c r="M67" s="138">
        <v>0</v>
      </c>
      <c r="N67" s="131">
        <v>0</v>
      </c>
      <c r="O67" s="136">
        <v>0</v>
      </c>
      <c r="P67" s="131">
        <f t="shared" si="6"/>
        <v>20</v>
      </c>
      <c r="Q67" s="136">
        <f t="shared" si="7"/>
        <v>193.98999999999998</v>
      </c>
    </row>
    <row r="68" spans="1:17" x14ac:dyDescent="0.25">
      <c r="A68" s="139" t="s">
        <v>620</v>
      </c>
      <c r="B68" s="131">
        <v>0</v>
      </c>
      <c r="C68" s="136">
        <v>0</v>
      </c>
      <c r="D68" s="131">
        <v>0</v>
      </c>
      <c r="E68" s="140">
        <v>0</v>
      </c>
      <c r="F68" s="131">
        <v>18</v>
      </c>
      <c r="G68" s="136">
        <v>183.1</v>
      </c>
      <c r="H68" s="131">
        <v>1</v>
      </c>
      <c r="I68" s="136">
        <v>22.5</v>
      </c>
      <c r="J68" s="131">
        <v>1</v>
      </c>
      <c r="K68" s="136">
        <v>10.5</v>
      </c>
      <c r="L68" s="137">
        <v>0</v>
      </c>
      <c r="M68" s="138">
        <v>0</v>
      </c>
      <c r="N68" s="131">
        <v>4</v>
      </c>
      <c r="O68" s="136">
        <v>71.349999999999994</v>
      </c>
      <c r="P68" s="131">
        <f t="shared" si="6"/>
        <v>24</v>
      </c>
      <c r="Q68" s="136">
        <f t="shared" si="7"/>
        <v>287.45</v>
      </c>
    </row>
    <row r="69" spans="1:17" x14ac:dyDescent="0.25">
      <c r="A69" s="145" t="s">
        <v>621</v>
      </c>
      <c r="B69" s="131">
        <v>0</v>
      </c>
      <c r="C69" s="136">
        <v>0</v>
      </c>
      <c r="D69" s="131">
        <v>0</v>
      </c>
      <c r="E69" s="136">
        <v>0</v>
      </c>
      <c r="F69" s="131">
        <v>4</v>
      </c>
      <c r="G69" s="136">
        <v>37.299999999999997</v>
      </c>
      <c r="H69" s="131">
        <v>0</v>
      </c>
      <c r="I69" s="136">
        <v>0</v>
      </c>
      <c r="J69" s="131">
        <v>0</v>
      </c>
      <c r="K69" s="136">
        <v>0</v>
      </c>
      <c r="L69" s="137">
        <v>0</v>
      </c>
      <c r="M69" s="138">
        <v>0</v>
      </c>
      <c r="N69" s="131">
        <v>0</v>
      </c>
      <c r="O69" s="136">
        <v>0</v>
      </c>
      <c r="P69" s="131">
        <f t="shared" si="6"/>
        <v>4</v>
      </c>
      <c r="Q69" s="136">
        <f t="shared" si="7"/>
        <v>37.299999999999997</v>
      </c>
    </row>
    <row r="70" spans="1:17" x14ac:dyDescent="0.25">
      <c r="A70" s="130" t="s">
        <v>622</v>
      </c>
      <c r="B70" s="131">
        <v>0</v>
      </c>
      <c r="C70" s="136">
        <v>0</v>
      </c>
      <c r="D70" s="131">
        <v>0</v>
      </c>
      <c r="E70" s="136">
        <v>0</v>
      </c>
      <c r="F70" s="131">
        <v>9</v>
      </c>
      <c r="G70" s="136">
        <v>69.459999999999994</v>
      </c>
      <c r="H70" s="131">
        <v>0</v>
      </c>
      <c r="I70" s="136">
        <v>0</v>
      </c>
      <c r="J70" s="131">
        <v>0</v>
      </c>
      <c r="K70" s="136">
        <v>0</v>
      </c>
      <c r="L70" s="137">
        <v>0</v>
      </c>
      <c r="M70" s="138">
        <v>0</v>
      </c>
      <c r="N70" s="131">
        <v>0</v>
      </c>
      <c r="O70" s="136">
        <v>0</v>
      </c>
      <c r="P70" s="131">
        <f t="shared" si="6"/>
        <v>9</v>
      </c>
      <c r="Q70" s="136">
        <f t="shared" si="7"/>
        <v>69.459999999999994</v>
      </c>
    </row>
    <row r="71" spans="1:17" x14ac:dyDescent="0.25">
      <c r="A71" s="147" t="s">
        <v>623</v>
      </c>
      <c r="B71" s="131">
        <v>0</v>
      </c>
      <c r="C71" s="136">
        <v>0</v>
      </c>
      <c r="D71" s="131">
        <v>0</v>
      </c>
      <c r="E71" s="136">
        <v>0</v>
      </c>
      <c r="F71" s="131">
        <v>9</v>
      </c>
      <c r="G71" s="136">
        <v>86.73</v>
      </c>
      <c r="H71" s="131">
        <v>0</v>
      </c>
      <c r="I71" s="136">
        <v>0</v>
      </c>
      <c r="J71" s="131">
        <v>3</v>
      </c>
      <c r="K71" s="136">
        <v>47.71</v>
      </c>
      <c r="L71" s="137">
        <v>0</v>
      </c>
      <c r="M71" s="138">
        <v>0</v>
      </c>
      <c r="N71" s="131">
        <v>1</v>
      </c>
      <c r="O71" s="136">
        <v>20</v>
      </c>
      <c r="P71" s="131">
        <f t="shared" si="6"/>
        <v>13</v>
      </c>
      <c r="Q71" s="136">
        <f t="shared" si="7"/>
        <v>154.44</v>
      </c>
    </row>
    <row r="72" spans="1:17" x14ac:dyDescent="0.25">
      <c r="A72" s="130" t="s">
        <v>624</v>
      </c>
      <c r="B72" s="131">
        <v>0</v>
      </c>
      <c r="C72" s="136">
        <v>0</v>
      </c>
      <c r="D72" s="131">
        <v>0</v>
      </c>
      <c r="E72" s="140">
        <v>0</v>
      </c>
      <c r="F72" s="131">
        <v>7</v>
      </c>
      <c r="G72" s="136">
        <v>66.13</v>
      </c>
      <c r="H72" s="131">
        <v>0</v>
      </c>
      <c r="I72" s="136">
        <v>0</v>
      </c>
      <c r="J72" s="131">
        <v>2</v>
      </c>
      <c r="K72" s="136">
        <v>22.55</v>
      </c>
      <c r="L72" s="137">
        <v>0</v>
      </c>
      <c r="M72" s="138">
        <v>0</v>
      </c>
      <c r="N72" s="131">
        <v>0</v>
      </c>
      <c r="O72" s="136">
        <v>0</v>
      </c>
      <c r="P72" s="131">
        <f t="shared" si="6"/>
        <v>9</v>
      </c>
      <c r="Q72" s="136">
        <f t="shared" si="7"/>
        <v>88.679999999999993</v>
      </c>
    </row>
    <row r="73" spans="1:17" x14ac:dyDescent="0.25">
      <c r="A73" s="130" t="s">
        <v>625</v>
      </c>
      <c r="B73" s="131">
        <v>0</v>
      </c>
      <c r="C73" s="136">
        <v>0</v>
      </c>
      <c r="D73" s="131">
        <v>0</v>
      </c>
      <c r="E73" s="136">
        <v>0</v>
      </c>
      <c r="F73" s="131">
        <v>17</v>
      </c>
      <c r="G73" s="136">
        <v>130.59</v>
      </c>
      <c r="H73" s="131">
        <v>0</v>
      </c>
      <c r="I73" s="136">
        <v>0</v>
      </c>
      <c r="J73" s="131">
        <v>0</v>
      </c>
      <c r="K73" s="136">
        <v>0</v>
      </c>
      <c r="L73" s="137">
        <v>0</v>
      </c>
      <c r="M73" s="138">
        <v>0</v>
      </c>
      <c r="N73" s="131">
        <v>0</v>
      </c>
      <c r="O73" s="136">
        <v>0</v>
      </c>
      <c r="P73" s="131">
        <f t="shared" si="6"/>
        <v>17</v>
      </c>
      <c r="Q73" s="136">
        <f t="shared" si="7"/>
        <v>130.59</v>
      </c>
    </row>
    <row r="74" spans="1:17" x14ac:dyDescent="0.25">
      <c r="A74" s="130" t="s">
        <v>626</v>
      </c>
      <c r="B74" s="131">
        <v>0</v>
      </c>
      <c r="C74" s="136">
        <v>0</v>
      </c>
      <c r="D74" s="131">
        <v>0</v>
      </c>
      <c r="E74" s="136">
        <v>0</v>
      </c>
      <c r="F74" s="131">
        <v>7</v>
      </c>
      <c r="G74" s="136">
        <v>62.62</v>
      </c>
      <c r="H74" s="131">
        <v>0</v>
      </c>
      <c r="I74" s="136">
        <v>0</v>
      </c>
      <c r="J74" s="131">
        <v>0</v>
      </c>
      <c r="K74" s="136">
        <v>0</v>
      </c>
      <c r="L74" s="137">
        <v>0</v>
      </c>
      <c r="M74" s="138">
        <v>0</v>
      </c>
      <c r="N74" s="131">
        <v>0</v>
      </c>
      <c r="O74" s="136">
        <v>0</v>
      </c>
      <c r="P74" s="131">
        <f t="shared" si="6"/>
        <v>7</v>
      </c>
      <c r="Q74" s="136">
        <f t="shared" si="7"/>
        <v>62.62</v>
      </c>
    </row>
    <row r="75" spans="1:17" x14ac:dyDescent="0.25">
      <c r="A75" s="130" t="s">
        <v>627</v>
      </c>
      <c r="B75" s="131">
        <v>0</v>
      </c>
      <c r="C75" s="136">
        <v>0</v>
      </c>
      <c r="D75" s="131">
        <v>0</v>
      </c>
      <c r="E75" s="136">
        <v>0</v>
      </c>
      <c r="F75" s="131">
        <v>9</v>
      </c>
      <c r="G75" s="136">
        <v>65.61</v>
      </c>
      <c r="H75" s="131">
        <v>0</v>
      </c>
      <c r="I75" s="136">
        <v>0</v>
      </c>
      <c r="J75" s="131">
        <v>0</v>
      </c>
      <c r="K75" s="136">
        <v>0</v>
      </c>
      <c r="L75" s="137">
        <v>0</v>
      </c>
      <c r="M75" s="138">
        <v>0</v>
      </c>
      <c r="N75" s="131">
        <v>0</v>
      </c>
      <c r="O75" s="136">
        <v>0</v>
      </c>
      <c r="P75" s="131">
        <f t="shared" si="6"/>
        <v>9</v>
      </c>
      <c r="Q75" s="136">
        <f t="shared" si="7"/>
        <v>65.61</v>
      </c>
    </row>
    <row r="76" spans="1:17" ht="15.75" thickBot="1" x14ac:dyDescent="0.3">
      <c r="A76" s="130" t="s">
        <v>628</v>
      </c>
      <c r="B76" s="131">
        <v>0</v>
      </c>
      <c r="C76" s="136">
        <v>0</v>
      </c>
      <c r="D76" s="131">
        <v>0</v>
      </c>
      <c r="E76" s="140">
        <v>0</v>
      </c>
      <c r="F76" s="131">
        <v>8</v>
      </c>
      <c r="G76" s="136">
        <v>69.55</v>
      </c>
      <c r="H76" s="131">
        <v>0</v>
      </c>
      <c r="I76" s="136">
        <v>0</v>
      </c>
      <c r="J76" s="131">
        <v>0</v>
      </c>
      <c r="K76" s="136">
        <v>0</v>
      </c>
      <c r="L76" s="137">
        <v>0</v>
      </c>
      <c r="M76" s="138">
        <v>0</v>
      </c>
      <c r="N76" s="131">
        <v>0</v>
      </c>
      <c r="O76" s="136">
        <v>0</v>
      </c>
      <c r="P76" s="131">
        <f>B76+D76+F76+H76+J76+L76+N76</f>
        <v>8</v>
      </c>
      <c r="Q76" s="136">
        <f>C76+E76+G76+I76+K76+M76+O76</f>
        <v>69.55</v>
      </c>
    </row>
    <row r="77" spans="1:17" ht="16.5" thickTop="1" thickBot="1" x14ac:dyDescent="0.3">
      <c r="A77" s="122" t="s">
        <v>629</v>
      </c>
      <c r="B77" s="141">
        <f>SUM(B58:B76)</f>
        <v>5</v>
      </c>
      <c r="C77" s="142">
        <f>SUM(C58:C76)</f>
        <v>139.06</v>
      </c>
      <c r="D77" s="141">
        <f>SUM(D58:D76)</f>
        <v>4</v>
      </c>
      <c r="E77" s="142">
        <f t="shared" ref="E77:Q77" si="8">SUM(E58:E76)</f>
        <v>118.6</v>
      </c>
      <c r="F77" s="141">
        <f t="shared" si="8"/>
        <v>200</v>
      </c>
      <c r="G77" s="142">
        <f t="shared" si="8"/>
        <v>1794.7199999999996</v>
      </c>
      <c r="H77" s="141">
        <f t="shared" si="8"/>
        <v>8</v>
      </c>
      <c r="I77" s="142">
        <f t="shared" si="8"/>
        <v>166.08</v>
      </c>
      <c r="J77" s="141">
        <f t="shared" si="8"/>
        <v>26</v>
      </c>
      <c r="K77" s="142">
        <f t="shared" si="8"/>
        <v>353.77000000000004</v>
      </c>
      <c r="L77" s="143">
        <f t="shared" si="8"/>
        <v>3</v>
      </c>
      <c r="M77" s="144">
        <f t="shared" si="8"/>
        <v>52.5</v>
      </c>
      <c r="N77" s="141">
        <f t="shared" si="8"/>
        <v>8</v>
      </c>
      <c r="O77" s="142">
        <f t="shared" si="8"/>
        <v>138.1</v>
      </c>
      <c r="P77" s="141">
        <f t="shared" si="8"/>
        <v>254</v>
      </c>
      <c r="Q77" s="122">
        <f t="shared" si="8"/>
        <v>2762.8300000000004</v>
      </c>
    </row>
    <row r="78" spans="1:17" ht="15.75" thickTop="1" x14ac:dyDescent="0.25">
      <c r="A78" s="317"/>
      <c r="B78" s="310"/>
      <c r="C78" s="309"/>
      <c r="D78" s="310"/>
      <c r="E78" s="309"/>
      <c r="F78" s="310"/>
      <c r="G78" s="309"/>
      <c r="H78" s="310"/>
      <c r="I78" s="309"/>
      <c r="J78" s="310"/>
      <c r="K78" s="309"/>
      <c r="L78" s="310"/>
      <c r="M78" s="309"/>
      <c r="N78" s="310"/>
      <c r="O78" s="309"/>
      <c r="P78" s="310"/>
      <c r="Q78" s="317"/>
    </row>
    <row r="79" spans="1:17" s="306" customFormat="1" x14ac:dyDescent="0.25">
      <c r="A79" s="315" t="s">
        <v>1341</v>
      </c>
      <c r="B79" s="307"/>
      <c r="C79" s="309"/>
      <c r="D79" s="310"/>
      <c r="E79" s="309"/>
      <c r="F79" s="310"/>
      <c r="G79" s="309"/>
      <c r="H79" s="310"/>
      <c r="I79" s="309"/>
      <c r="J79" s="310"/>
      <c r="K79" s="309"/>
      <c r="L79" s="310"/>
      <c r="M79" s="309"/>
      <c r="N79" s="310"/>
      <c r="O79" s="309"/>
      <c r="P79" s="310"/>
      <c r="Q79" s="308"/>
    </row>
    <row r="80" spans="1:17" ht="14.45" customHeight="1" x14ac:dyDescent="0.25">
      <c r="A80" s="127"/>
      <c r="B80" s="351" t="s">
        <v>563</v>
      </c>
      <c r="C80" s="351"/>
      <c r="D80" s="351" t="s">
        <v>564</v>
      </c>
      <c r="E80" s="351"/>
      <c r="F80" s="352" t="s">
        <v>565</v>
      </c>
      <c r="G80" s="352"/>
      <c r="H80" s="352" t="s">
        <v>566</v>
      </c>
      <c r="I80" s="352"/>
      <c r="J80" s="352" t="s">
        <v>567</v>
      </c>
      <c r="K80" s="352"/>
      <c r="L80" s="353" t="s">
        <v>568</v>
      </c>
      <c r="M80" s="354"/>
      <c r="N80" s="355" t="s">
        <v>569</v>
      </c>
      <c r="O80" s="352"/>
      <c r="P80" s="355" t="s">
        <v>545</v>
      </c>
      <c r="Q80" s="352"/>
    </row>
    <row r="81" spans="1:17" ht="15" customHeight="1" x14ac:dyDescent="0.25">
      <c r="A81" s="128" t="s">
        <v>4</v>
      </c>
      <c r="B81" s="356" t="s">
        <v>570</v>
      </c>
      <c r="C81" s="358" t="s">
        <v>571</v>
      </c>
      <c r="D81" s="356" t="s">
        <v>570</v>
      </c>
      <c r="E81" s="358" t="s">
        <v>572</v>
      </c>
      <c r="F81" s="356" t="s">
        <v>570</v>
      </c>
      <c r="G81" s="358" t="s">
        <v>571</v>
      </c>
      <c r="H81" s="356" t="s">
        <v>570</v>
      </c>
      <c r="I81" s="358" t="s">
        <v>571</v>
      </c>
      <c r="J81" s="356" t="s">
        <v>570</v>
      </c>
      <c r="K81" s="358" t="s">
        <v>571</v>
      </c>
      <c r="L81" s="356" t="s">
        <v>570</v>
      </c>
      <c r="M81" s="358" t="s">
        <v>571</v>
      </c>
      <c r="N81" s="356" t="s">
        <v>570</v>
      </c>
      <c r="O81" s="358" t="s">
        <v>571</v>
      </c>
      <c r="P81" s="356" t="s">
        <v>570</v>
      </c>
      <c r="Q81" s="358" t="s">
        <v>571</v>
      </c>
    </row>
    <row r="82" spans="1:17" ht="15.75" thickBot="1" x14ac:dyDescent="0.3">
      <c r="A82" s="129"/>
      <c r="B82" s="357"/>
      <c r="C82" s="359"/>
      <c r="D82" s="357"/>
      <c r="E82" s="359"/>
      <c r="F82" s="357"/>
      <c r="G82" s="359"/>
      <c r="H82" s="357"/>
      <c r="I82" s="359"/>
      <c r="J82" s="357"/>
      <c r="K82" s="359"/>
      <c r="L82" s="357"/>
      <c r="M82" s="359"/>
      <c r="N82" s="357"/>
      <c r="O82" s="359"/>
      <c r="P82" s="357"/>
      <c r="Q82" s="359"/>
    </row>
    <row r="83" spans="1:17" ht="15.75" thickTop="1" x14ac:dyDescent="0.25">
      <c r="A83" s="130" t="s">
        <v>610</v>
      </c>
      <c r="B83" s="131">
        <v>4</v>
      </c>
      <c r="C83" s="136">
        <v>114.7</v>
      </c>
      <c r="D83" s="131">
        <v>2</v>
      </c>
      <c r="E83" s="136">
        <v>59</v>
      </c>
      <c r="F83" s="131">
        <v>4</v>
      </c>
      <c r="G83" s="136">
        <v>35.81</v>
      </c>
      <c r="H83" s="131">
        <v>1</v>
      </c>
      <c r="I83" s="136">
        <v>24</v>
      </c>
      <c r="J83" s="131">
        <v>3</v>
      </c>
      <c r="K83" s="136">
        <v>44.54</v>
      </c>
      <c r="L83" s="137">
        <v>0</v>
      </c>
      <c r="M83" s="138">
        <v>0</v>
      </c>
      <c r="N83" s="131">
        <v>1</v>
      </c>
      <c r="O83" s="136">
        <v>15.95</v>
      </c>
      <c r="P83" s="131">
        <v>15</v>
      </c>
      <c r="Q83" s="136">
        <v>294</v>
      </c>
    </row>
    <row r="84" spans="1:17" x14ac:dyDescent="0.25">
      <c r="A84" s="130" t="s">
        <v>611</v>
      </c>
      <c r="B84" s="131">
        <v>0</v>
      </c>
      <c r="C84" s="136">
        <v>0</v>
      </c>
      <c r="D84" s="131">
        <v>0</v>
      </c>
      <c r="E84" s="136">
        <v>0</v>
      </c>
      <c r="F84" s="131">
        <v>4</v>
      </c>
      <c r="G84" s="136">
        <v>29.35</v>
      </c>
      <c r="H84" s="131">
        <v>0</v>
      </c>
      <c r="I84" s="136">
        <v>0</v>
      </c>
      <c r="J84" s="131">
        <v>0</v>
      </c>
      <c r="K84" s="136">
        <v>0</v>
      </c>
      <c r="L84" s="137">
        <v>0</v>
      </c>
      <c r="M84" s="138">
        <v>0</v>
      </c>
      <c r="N84" s="131">
        <v>0</v>
      </c>
      <c r="O84" s="136">
        <v>0</v>
      </c>
      <c r="P84" s="131">
        <v>4</v>
      </c>
      <c r="Q84" s="136">
        <v>29.35</v>
      </c>
    </row>
    <row r="85" spans="1:17" x14ac:dyDescent="0.25">
      <c r="A85" s="130" t="s">
        <v>612</v>
      </c>
      <c r="B85" s="131">
        <v>0</v>
      </c>
      <c r="C85" s="136">
        <v>0</v>
      </c>
      <c r="D85" s="131">
        <v>0</v>
      </c>
      <c r="E85" s="136">
        <v>0</v>
      </c>
      <c r="F85" s="131">
        <v>4</v>
      </c>
      <c r="G85" s="136">
        <v>47.44</v>
      </c>
      <c r="H85" s="131">
        <v>0</v>
      </c>
      <c r="I85" s="136">
        <v>0</v>
      </c>
      <c r="J85" s="131">
        <v>0</v>
      </c>
      <c r="K85" s="136">
        <v>0</v>
      </c>
      <c r="L85" s="137">
        <v>2</v>
      </c>
      <c r="M85" s="138">
        <v>31.5</v>
      </c>
      <c r="N85" s="131">
        <v>2</v>
      </c>
      <c r="O85" s="136">
        <v>30.8</v>
      </c>
      <c r="P85" s="131">
        <v>8</v>
      </c>
      <c r="Q85" s="136">
        <v>109.74</v>
      </c>
    </row>
    <row r="86" spans="1:17" x14ac:dyDescent="0.25">
      <c r="A86" s="130" t="s">
        <v>613</v>
      </c>
      <c r="B86" s="131">
        <v>0</v>
      </c>
      <c r="C86" s="136">
        <v>0</v>
      </c>
      <c r="D86" s="131">
        <v>0</v>
      </c>
      <c r="E86" s="136">
        <v>0</v>
      </c>
      <c r="F86" s="131">
        <v>5</v>
      </c>
      <c r="G86" s="136">
        <v>43.98</v>
      </c>
      <c r="H86" s="131">
        <v>0</v>
      </c>
      <c r="I86" s="136">
        <v>0</v>
      </c>
      <c r="J86" s="131">
        <v>0</v>
      </c>
      <c r="K86" s="136">
        <v>0</v>
      </c>
      <c r="L86" s="137">
        <v>1</v>
      </c>
      <c r="M86" s="138">
        <v>12.99</v>
      </c>
      <c r="N86" s="131">
        <v>0</v>
      </c>
      <c r="O86" s="136">
        <v>0</v>
      </c>
      <c r="P86" s="131">
        <v>6</v>
      </c>
      <c r="Q86" s="136">
        <v>56.97</v>
      </c>
    </row>
    <row r="87" spans="1:17" x14ac:dyDescent="0.25">
      <c r="A87" s="130" t="s">
        <v>614</v>
      </c>
      <c r="B87" s="131">
        <v>0</v>
      </c>
      <c r="C87" s="136">
        <v>0</v>
      </c>
      <c r="D87" s="131">
        <v>0</v>
      </c>
      <c r="E87" s="136">
        <v>0</v>
      </c>
      <c r="F87" s="131">
        <v>36</v>
      </c>
      <c r="G87" s="136">
        <v>301.5</v>
      </c>
      <c r="H87" s="131">
        <v>0</v>
      </c>
      <c r="I87" s="136">
        <v>0</v>
      </c>
      <c r="J87" s="131">
        <v>12</v>
      </c>
      <c r="K87" s="136">
        <v>156.87</v>
      </c>
      <c r="L87" s="137">
        <v>0</v>
      </c>
      <c r="M87" s="138">
        <v>0</v>
      </c>
      <c r="N87" s="131">
        <v>0</v>
      </c>
      <c r="O87" s="136">
        <v>0</v>
      </c>
      <c r="P87" s="131">
        <v>48</v>
      </c>
      <c r="Q87" s="136">
        <f>G87+K87</f>
        <v>458.37</v>
      </c>
    </row>
    <row r="88" spans="1:17" x14ac:dyDescent="0.25">
      <c r="A88" s="139" t="s">
        <v>615</v>
      </c>
      <c r="B88" s="131">
        <v>0</v>
      </c>
      <c r="C88" s="136">
        <v>0</v>
      </c>
      <c r="D88" s="131">
        <v>0</v>
      </c>
      <c r="E88" s="136">
        <v>0</v>
      </c>
      <c r="F88" s="131">
        <v>2</v>
      </c>
      <c r="G88" s="136">
        <v>13.67</v>
      </c>
      <c r="H88" s="131">
        <v>0</v>
      </c>
      <c r="I88" s="136">
        <v>0</v>
      </c>
      <c r="J88" s="131">
        <v>0</v>
      </c>
      <c r="K88" s="136">
        <v>0</v>
      </c>
      <c r="L88" s="137">
        <v>0</v>
      </c>
      <c r="M88" s="138">
        <v>0</v>
      </c>
      <c r="N88" s="131">
        <v>0</v>
      </c>
      <c r="O88" s="136">
        <v>0</v>
      </c>
      <c r="P88" s="131">
        <v>2</v>
      </c>
      <c r="Q88" s="136">
        <v>13.67</v>
      </c>
    </row>
    <row r="89" spans="1:17" x14ac:dyDescent="0.25">
      <c r="A89" s="130" t="s">
        <v>616</v>
      </c>
      <c r="B89" s="131">
        <v>1</v>
      </c>
      <c r="C89" s="136">
        <v>24.36</v>
      </c>
      <c r="D89" s="131">
        <v>0</v>
      </c>
      <c r="E89" s="136">
        <v>0</v>
      </c>
      <c r="F89" s="131">
        <v>15</v>
      </c>
      <c r="G89" s="136">
        <v>160.61000000000001</v>
      </c>
      <c r="H89" s="131">
        <v>1</v>
      </c>
      <c r="I89" s="136">
        <v>12.95</v>
      </c>
      <c r="J89" s="131">
        <v>1</v>
      </c>
      <c r="K89" s="136">
        <v>25</v>
      </c>
      <c r="L89" s="137">
        <v>0</v>
      </c>
      <c r="M89" s="138">
        <v>0</v>
      </c>
      <c r="N89" s="131">
        <v>1</v>
      </c>
      <c r="O89" s="136">
        <v>17.489999999999998</v>
      </c>
      <c r="P89" s="131">
        <v>19</v>
      </c>
      <c r="Q89" s="136">
        <v>240.41000000000003</v>
      </c>
    </row>
    <row r="90" spans="1:17" x14ac:dyDescent="0.25">
      <c r="A90" s="130" t="s">
        <v>617</v>
      </c>
      <c r="B90" s="131">
        <v>0</v>
      </c>
      <c r="C90" s="136">
        <v>0</v>
      </c>
      <c r="D90" s="131">
        <v>0</v>
      </c>
      <c r="E90" s="136">
        <v>0</v>
      </c>
      <c r="F90" s="131">
        <v>12</v>
      </c>
      <c r="G90" s="136">
        <v>119.29</v>
      </c>
      <c r="H90" s="131">
        <v>3</v>
      </c>
      <c r="I90" s="136">
        <v>74.64</v>
      </c>
      <c r="J90" s="131">
        <v>2</v>
      </c>
      <c r="K90" s="136">
        <v>23.54</v>
      </c>
      <c r="L90" s="137">
        <v>1</v>
      </c>
      <c r="M90" s="138">
        <v>21</v>
      </c>
      <c r="N90" s="131">
        <v>2</v>
      </c>
      <c r="O90" s="136">
        <v>30.04</v>
      </c>
      <c r="P90" s="131">
        <v>20</v>
      </c>
      <c r="Q90" s="136">
        <f>G90+I90+K90+M90+O90</f>
        <v>268.51</v>
      </c>
    </row>
    <row r="91" spans="1:17" x14ac:dyDescent="0.25">
      <c r="A91" s="130" t="s">
        <v>618</v>
      </c>
      <c r="B91" s="131">
        <v>0</v>
      </c>
      <c r="C91" s="136">
        <v>0</v>
      </c>
      <c r="D91" s="131">
        <v>0</v>
      </c>
      <c r="E91" s="136">
        <v>0</v>
      </c>
      <c r="F91" s="131">
        <v>9</v>
      </c>
      <c r="G91" s="136">
        <v>98.76</v>
      </c>
      <c r="H91" s="131">
        <v>0</v>
      </c>
      <c r="I91" s="136">
        <v>0</v>
      </c>
      <c r="J91" s="131">
        <v>0</v>
      </c>
      <c r="K91" s="136">
        <v>0</v>
      </c>
      <c r="L91" s="137">
        <v>0</v>
      </c>
      <c r="M91" s="138">
        <v>0</v>
      </c>
      <c r="N91" s="131">
        <v>0</v>
      </c>
      <c r="O91" s="136">
        <v>0</v>
      </c>
      <c r="P91" s="131">
        <v>9</v>
      </c>
      <c r="Q91" s="136">
        <v>98.76</v>
      </c>
    </row>
    <row r="92" spans="1:17" x14ac:dyDescent="0.25">
      <c r="A92" s="139" t="s">
        <v>619</v>
      </c>
      <c r="B92" s="131">
        <v>0</v>
      </c>
      <c r="C92" s="136">
        <v>0</v>
      </c>
      <c r="D92" s="131">
        <v>1</v>
      </c>
      <c r="E92" s="136">
        <v>32.6</v>
      </c>
      <c r="F92" s="131">
        <v>17</v>
      </c>
      <c r="G92" s="136">
        <v>146.97</v>
      </c>
      <c r="H92" s="131">
        <v>0</v>
      </c>
      <c r="I92" s="136">
        <v>0</v>
      </c>
      <c r="J92" s="131">
        <v>1</v>
      </c>
      <c r="K92" s="136">
        <v>6.92</v>
      </c>
      <c r="L92" s="137">
        <v>0</v>
      </c>
      <c r="M92" s="138">
        <v>0</v>
      </c>
      <c r="N92" s="131">
        <v>0</v>
      </c>
      <c r="O92" s="136">
        <v>0</v>
      </c>
      <c r="P92" s="131">
        <v>19</v>
      </c>
      <c r="Q92" s="136">
        <v>186.48999999999998</v>
      </c>
    </row>
    <row r="93" spans="1:17" x14ac:dyDescent="0.25">
      <c r="A93" s="139" t="s">
        <v>620</v>
      </c>
      <c r="B93" s="131">
        <v>0</v>
      </c>
      <c r="C93" s="136">
        <v>0</v>
      </c>
      <c r="D93" s="131">
        <v>0</v>
      </c>
      <c r="E93" s="140">
        <v>0</v>
      </c>
      <c r="F93" s="131">
        <v>19</v>
      </c>
      <c r="G93" s="136">
        <v>195.5</v>
      </c>
      <c r="H93" s="131">
        <v>1</v>
      </c>
      <c r="I93" s="136">
        <v>22.5</v>
      </c>
      <c r="J93" s="131">
        <v>1</v>
      </c>
      <c r="K93" s="136">
        <v>10.5</v>
      </c>
      <c r="L93" s="137">
        <v>0</v>
      </c>
      <c r="M93" s="138">
        <v>0</v>
      </c>
      <c r="N93" s="131">
        <v>3</v>
      </c>
      <c r="O93" s="136">
        <v>56.4</v>
      </c>
      <c r="P93" s="131">
        <v>24</v>
      </c>
      <c r="Q93" s="136">
        <f>G93+I93+K93+M93+O93</f>
        <v>284.89999999999998</v>
      </c>
    </row>
    <row r="94" spans="1:17" x14ac:dyDescent="0.25">
      <c r="A94" s="216" t="s">
        <v>621</v>
      </c>
      <c r="B94" s="131">
        <v>0</v>
      </c>
      <c r="C94" s="136">
        <v>0</v>
      </c>
      <c r="D94" s="131">
        <v>0</v>
      </c>
      <c r="E94" s="136">
        <v>0</v>
      </c>
      <c r="F94" s="131">
        <v>4</v>
      </c>
      <c r="G94" s="136">
        <v>37.299999999999997</v>
      </c>
      <c r="H94" s="131">
        <v>0</v>
      </c>
      <c r="I94" s="136">
        <v>0</v>
      </c>
      <c r="J94" s="131">
        <v>0</v>
      </c>
      <c r="K94" s="136">
        <v>0</v>
      </c>
      <c r="L94" s="137">
        <v>0</v>
      </c>
      <c r="M94" s="138">
        <v>0</v>
      </c>
      <c r="N94" s="131">
        <v>0</v>
      </c>
      <c r="O94" s="136">
        <v>0</v>
      </c>
      <c r="P94" s="131">
        <v>4</v>
      </c>
      <c r="Q94" s="136">
        <v>37.299999999999997</v>
      </c>
    </row>
    <row r="95" spans="1:17" x14ac:dyDescent="0.25">
      <c r="A95" s="130" t="s">
        <v>622</v>
      </c>
      <c r="B95" s="131">
        <v>0</v>
      </c>
      <c r="C95" s="136">
        <v>0</v>
      </c>
      <c r="D95" s="131">
        <v>0</v>
      </c>
      <c r="E95" s="136">
        <v>0</v>
      </c>
      <c r="F95" s="131">
        <v>10</v>
      </c>
      <c r="G95" s="136">
        <v>75.41</v>
      </c>
      <c r="H95" s="131">
        <v>0</v>
      </c>
      <c r="I95" s="136">
        <v>0</v>
      </c>
      <c r="J95" s="131">
        <v>0</v>
      </c>
      <c r="K95" s="136">
        <v>0</v>
      </c>
      <c r="L95" s="137">
        <v>0</v>
      </c>
      <c r="M95" s="138">
        <v>0</v>
      </c>
      <c r="N95" s="131">
        <v>0</v>
      </c>
      <c r="O95" s="136">
        <v>0</v>
      </c>
      <c r="P95" s="131">
        <v>10</v>
      </c>
      <c r="Q95" s="136">
        <v>75.41</v>
      </c>
    </row>
    <row r="96" spans="1:17" x14ac:dyDescent="0.25">
      <c r="A96" s="147" t="s">
        <v>623</v>
      </c>
      <c r="B96" s="131">
        <v>0</v>
      </c>
      <c r="C96" s="136">
        <v>0</v>
      </c>
      <c r="D96" s="131">
        <v>0</v>
      </c>
      <c r="E96" s="136">
        <v>0</v>
      </c>
      <c r="F96" s="131">
        <v>10</v>
      </c>
      <c r="G96" s="136">
        <v>95.75</v>
      </c>
      <c r="H96" s="131">
        <v>0</v>
      </c>
      <c r="I96" s="136">
        <v>0</v>
      </c>
      <c r="J96" s="131">
        <v>3</v>
      </c>
      <c r="K96" s="136">
        <v>47.71</v>
      </c>
      <c r="L96" s="137">
        <v>0</v>
      </c>
      <c r="M96" s="138">
        <v>0</v>
      </c>
      <c r="N96" s="131">
        <v>1</v>
      </c>
      <c r="O96" s="136">
        <v>20</v>
      </c>
      <c r="P96" s="131">
        <v>14</v>
      </c>
      <c r="Q96" s="136">
        <v>163.46</v>
      </c>
    </row>
    <row r="97" spans="1:17" x14ac:dyDescent="0.25">
      <c r="A97" s="130" t="s">
        <v>624</v>
      </c>
      <c r="B97" s="131">
        <v>0</v>
      </c>
      <c r="C97" s="136">
        <v>0</v>
      </c>
      <c r="D97" s="131">
        <v>0</v>
      </c>
      <c r="E97" s="140">
        <v>0</v>
      </c>
      <c r="F97" s="131">
        <v>8</v>
      </c>
      <c r="G97" s="136">
        <v>76.23</v>
      </c>
      <c r="H97" s="131">
        <v>0</v>
      </c>
      <c r="I97" s="136">
        <v>0</v>
      </c>
      <c r="J97" s="131">
        <v>2</v>
      </c>
      <c r="K97" s="136">
        <v>22.55</v>
      </c>
      <c r="L97" s="137">
        <v>0</v>
      </c>
      <c r="M97" s="138">
        <v>0</v>
      </c>
      <c r="N97" s="131">
        <v>0</v>
      </c>
      <c r="O97" s="136">
        <v>0</v>
      </c>
      <c r="P97" s="131">
        <v>10</v>
      </c>
      <c r="Q97" s="136">
        <v>98.78</v>
      </c>
    </row>
    <row r="98" spans="1:17" x14ac:dyDescent="0.25">
      <c r="A98" s="130" t="s">
        <v>625</v>
      </c>
      <c r="B98" s="131">
        <v>0</v>
      </c>
      <c r="C98" s="136">
        <v>0</v>
      </c>
      <c r="D98" s="131">
        <v>0</v>
      </c>
      <c r="E98" s="136">
        <v>0</v>
      </c>
      <c r="F98" s="131">
        <v>17</v>
      </c>
      <c r="G98" s="136">
        <v>130.59</v>
      </c>
      <c r="H98" s="131">
        <v>0</v>
      </c>
      <c r="I98" s="136">
        <v>0</v>
      </c>
      <c r="J98" s="131">
        <v>0</v>
      </c>
      <c r="K98" s="136">
        <v>0</v>
      </c>
      <c r="L98" s="137">
        <v>0</v>
      </c>
      <c r="M98" s="138">
        <v>0</v>
      </c>
      <c r="N98" s="131">
        <v>0</v>
      </c>
      <c r="O98" s="136">
        <v>0</v>
      </c>
      <c r="P98" s="131">
        <v>17</v>
      </c>
      <c r="Q98" s="136">
        <v>130.59</v>
      </c>
    </row>
    <row r="99" spans="1:17" x14ac:dyDescent="0.25">
      <c r="A99" s="130" t="s">
        <v>626</v>
      </c>
      <c r="B99" s="131">
        <v>0</v>
      </c>
      <c r="C99" s="136">
        <v>0</v>
      </c>
      <c r="D99" s="131">
        <v>0</v>
      </c>
      <c r="E99" s="136">
        <v>0</v>
      </c>
      <c r="F99" s="131">
        <v>6</v>
      </c>
      <c r="G99" s="136">
        <v>51.93</v>
      </c>
      <c r="H99" s="131">
        <v>0</v>
      </c>
      <c r="I99" s="136">
        <v>0</v>
      </c>
      <c r="J99" s="131">
        <v>0</v>
      </c>
      <c r="K99" s="136">
        <v>0</v>
      </c>
      <c r="L99" s="137">
        <v>0</v>
      </c>
      <c r="M99" s="138">
        <v>0</v>
      </c>
      <c r="N99" s="131">
        <v>0</v>
      </c>
      <c r="O99" s="136">
        <v>0</v>
      </c>
      <c r="P99" s="131">
        <v>6</v>
      </c>
      <c r="Q99" s="136">
        <v>51.93</v>
      </c>
    </row>
    <row r="100" spans="1:17" x14ac:dyDescent="0.25">
      <c r="A100" s="130" t="s">
        <v>627</v>
      </c>
      <c r="B100" s="131">
        <v>0</v>
      </c>
      <c r="C100" s="136">
        <v>0</v>
      </c>
      <c r="D100" s="131">
        <v>0</v>
      </c>
      <c r="E100" s="136">
        <v>0</v>
      </c>
      <c r="F100" s="131">
        <v>8</v>
      </c>
      <c r="G100" s="136">
        <v>58.21</v>
      </c>
      <c r="H100" s="131">
        <v>0</v>
      </c>
      <c r="I100" s="136">
        <v>0</v>
      </c>
      <c r="J100" s="131">
        <v>0</v>
      </c>
      <c r="K100" s="136">
        <v>0</v>
      </c>
      <c r="L100" s="137">
        <v>0</v>
      </c>
      <c r="M100" s="138">
        <v>0</v>
      </c>
      <c r="N100" s="131">
        <v>0</v>
      </c>
      <c r="O100" s="136">
        <v>0</v>
      </c>
      <c r="P100" s="131">
        <v>8</v>
      </c>
      <c r="Q100" s="136">
        <v>58.21</v>
      </c>
    </row>
    <row r="101" spans="1:17" ht="15.75" thickBot="1" x14ac:dyDescent="0.3">
      <c r="A101" s="130" t="s">
        <v>1160</v>
      </c>
      <c r="B101" s="131">
        <v>0</v>
      </c>
      <c r="C101" s="136">
        <v>0</v>
      </c>
      <c r="D101" s="131">
        <v>0</v>
      </c>
      <c r="E101" s="140">
        <v>0</v>
      </c>
      <c r="F101" s="131">
        <v>8</v>
      </c>
      <c r="G101" s="136">
        <v>69.55</v>
      </c>
      <c r="H101" s="131">
        <v>0</v>
      </c>
      <c r="I101" s="136">
        <v>0</v>
      </c>
      <c r="J101" s="131">
        <v>0</v>
      </c>
      <c r="K101" s="136">
        <v>0</v>
      </c>
      <c r="L101" s="137">
        <v>0</v>
      </c>
      <c r="M101" s="138">
        <v>0</v>
      </c>
      <c r="N101" s="131">
        <v>0</v>
      </c>
      <c r="O101" s="136">
        <v>0</v>
      </c>
      <c r="P101" s="131">
        <v>8</v>
      </c>
      <c r="Q101" s="136">
        <v>69.55</v>
      </c>
    </row>
    <row r="102" spans="1:17" ht="16.5" thickTop="1" thickBot="1" x14ac:dyDescent="0.3">
      <c r="A102" s="122" t="s">
        <v>629</v>
      </c>
      <c r="B102" s="141">
        <f>SUM(B83:B101)</f>
        <v>5</v>
      </c>
      <c r="C102" s="142">
        <f>SUM(C83:C101)</f>
        <v>139.06</v>
      </c>
      <c r="D102" s="141">
        <f>SUM(D83:D101)</f>
        <v>3</v>
      </c>
      <c r="E102" s="142">
        <f t="shared" ref="E102:Q102" si="9">SUM(E83:E101)</f>
        <v>91.6</v>
      </c>
      <c r="F102" s="141">
        <f t="shared" si="9"/>
        <v>198</v>
      </c>
      <c r="G102" s="142">
        <f t="shared" si="9"/>
        <v>1787.8500000000001</v>
      </c>
      <c r="H102" s="141">
        <f t="shared" si="9"/>
        <v>6</v>
      </c>
      <c r="I102" s="142">
        <f t="shared" si="9"/>
        <v>134.09</v>
      </c>
      <c r="J102" s="141">
        <f t="shared" si="9"/>
        <v>25</v>
      </c>
      <c r="K102" s="142">
        <f t="shared" si="9"/>
        <v>337.63</v>
      </c>
      <c r="L102" s="143">
        <f t="shared" si="9"/>
        <v>4</v>
      </c>
      <c r="M102" s="144">
        <f t="shared" si="9"/>
        <v>65.490000000000009</v>
      </c>
      <c r="N102" s="141">
        <f t="shared" si="9"/>
        <v>10</v>
      </c>
      <c r="O102" s="142">
        <f t="shared" si="9"/>
        <v>170.68</v>
      </c>
      <c r="P102" s="141">
        <f>SUM(P83:P101)</f>
        <v>251</v>
      </c>
      <c r="Q102" s="142">
        <f t="shared" si="9"/>
        <v>2726.4000000000005</v>
      </c>
    </row>
    <row r="103" spans="1:17" ht="15.75" thickTop="1" x14ac:dyDescent="0.25">
      <c r="A103" s="317"/>
      <c r="B103" s="310"/>
      <c r="C103" s="309"/>
      <c r="D103" s="310"/>
      <c r="E103" s="309"/>
      <c r="F103" s="310"/>
      <c r="G103" s="309"/>
      <c r="H103" s="310"/>
      <c r="I103" s="309"/>
      <c r="J103" s="310"/>
      <c r="K103" s="309"/>
      <c r="L103" s="310"/>
      <c r="M103" s="309"/>
      <c r="N103" s="310"/>
      <c r="O103" s="309"/>
      <c r="P103" s="310"/>
      <c r="Q103" s="309"/>
    </row>
    <row r="104" spans="1:17" s="306" customFormat="1" x14ac:dyDescent="0.25">
      <c r="A104" s="315" t="s">
        <v>1342</v>
      </c>
      <c r="B104" s="307"/>
      <c r="C104" s="309"/>
      <c r="D104" s="310"/>
      <c r="E104" s="309"/>
      <c r="F104" s="310"/>
      <c r="G104" s="309"/>
      <c r="H104" s="310"/>
      <c r="I104" s="309"/>
      <c r="J104" s="310"/>
      <c r="K104" s="309"/>
      <c r="L104" s="310"/>
      <c r="M104" s="309"/>
      <c r="N104" s="310"/>
      <c r="O104" s="309"/>
      <c r="P104" s="310"/>
      <c r="Q104" s="308"/>
    </row>
    <row r="105" spans="1:17" ht="14.45" customHeight="1" x14ac:dyDescent="0.25">
      <c r="A105" s="127"/>
      <c r="B105" s="351" t="s">
        <v>563</v>
      </c>
      <c r="C105" s="351"/>
      <c r="D105" s="351" t="s">
        <v>564</v>
      </c>
      <c r="E105" s="351"/>
      <c r="F105" s="352" t="s">
        <v>565</v>
      </c>
      <c r="G105" s="352"/>
      <c r="H105" s="352" t="s">
        <v>566</v>
      </c>
      <c r="I105" s="352"/>
      <c r="J105" s="352" t="s">
        <v>567</v>
      </c>
      <c r="K105" s="352"/>
      <c r="L105" s="353" t="s">
        <v>568</v>
      </c>
      <c r="M105" s="354"/>
      <c r="N105" s="355" t="s">
        <v>569</v>
      </c>
      <c r="O105" s="352"/>
      <c r="P105" s="355" t="s">
        <v>545</v>
      </c>
      <c r="Q105" s="352"/>
    </row>
    <row r="106" spans="1:17" ht="15" customHeight="1" x14ac:dyDescent="0.25">
      <c r="A106" s="128" t="s">
        <v>4</v>
      </c>
      <c r="B106" s="356" t="s">
        <v>570</v>
      </c>
      <c r="C106" s="358" t="s">
        <v>571</v>
      </c>
      <c r="D106" s="356" t="s">
        <v>570</v>
      </c>
      <c r="E106" s="358" t="s">
        <v>572</v>
      </c>
      <c r="F106" s="356" t="s">
        <v>570</v>
      </c>
      <c r="G106" s="358" t="s">
        <v>571</v>
      </c>
      <c r="H106" s="356" t="s">
        <v>570</v>
      </c>
      <c r="I106" s="358" t="s">
        <v>571</v>
      </c>
      <c r="J106" s="356" t="s">
        <v>570</v>
      </c>
      <c r="K106" s="358" t="s">
        <v>571</v>
      </c>
      <c r="L106" s="356" t="s">
        <v>570</v>
      </c>
      <c r="M106" s="358" t="s">
        <v>571</v>
      </c>
      <c r="N106" s="356" t="s">
        <v>570</v>
      </c>
      <c r="O106" s="358" t="s">
        <v>571</v>
      </c>
      <c r="P106" s="356" t="s">
        <v>570</v>
      </c>
      <c r="Q106" s="358" t="s">
        <v>571</v>
      </c>
    </row>
    <row r="107" spans="1:17" ht="15.75" thickBot="1" x14ac:dyDescent="0.3">
      <c r="A107" s="129"/>
      <c r="B107" s="357"/>
      <c r="C107" s="359"/>
      <c r="D107" s="357"/>
      <c r="E107" s="359"/>
      <c r="F107" s="357"/>
      <c r="G107" s="359"/>
      <c r="H107" s="357"/>
      <c r="I107" s="359"/>
      <c r="J107" s="357"/>
      <c r="K107" s="359"/>
      <c r="L107" s="357"/>
      <c r="M107" s="359"/>
      <c r="N107" s="357"/>
      <c r="O107" s="359"/>
      <c r="P107" s="357"/>
      <c r="Q107" s="359"/>
    </row>
    <row r="108" spans="1:17" ht="15.75" thickTop="1" x14ac:dyDescent="0.25">
      <c r="A108" s="130" t="s">
        <v>610</v>
      </c>
      <c r="B108" s="131">
        <v>5</v>
      </c>
      <c r="C108" s="136">
        <v>144.19999999999999</v>
      </c>
      <c r="D108" s="131">
        <v>2</v>
      </c>
      <c r="E108" s="136">
        <v>59</v>
      </c>
      <c r="F108" s="131">
        <v>4</v>
      </c>
      <c r="G108" s="136">
        <v>35.81</v>
      </c>
      <c r="H108" s="131">
        <v>1</v>
      </c>
      <c r="I108" s="136">
        <v>24</v>
      </c>
      <c r="J108" s="131">
        <v>4</v>
      </c>
      <c r="K108" s="136">
        <v>60.68</v>
      </c>
      <c r="L108" s="137"/>
      <c r="M108" s="138"/>
      <c r="N108" s="131">
        <v>1</v>
      </c>
      <c r="O108" s="136">
        <v>15.95</v>
      </c>
      <c r="P108" s="131">
        <v>17</v>
      </c>
      <c r="Q108" s="136">
        <v>339.64</v>
      </c>
    </row>
    <row r="109" spans="1:17" x14ac:dyDescent="0.25">
      <c r="A109" s="130" t="s">
        <v>611</v>
      </c>
      <c r="B109" s="131"/>
      <c r="C109" s="136"/>
      <c r="D109" s="131"/>
      <c r="E109" s="136"/>
      <c r="F109" s="131">
        <v>4</v>
      </c>
      <c r="G109" s="136">
        <v>29.349999999999998</v>
      </c>
      <c r="H109" s="131"/>
      <c r="I109" s="136"/>
      <c r="J109" s="131"/>
      <c r="K109" s="136"/>
      <c r="L109" s="137"/>
      <c r="M109" s="138"/>
      <c r="N109" s="131"/>
      <c r="O109" s="136"/>
      <c r="P109" s="131">
        <v>4</v>
      </c>
      <c r="Q109" s="136">
        <v>29.349999999999998</v>
      </c>
    </row>
    <row r="110" spans="1:17" x14ac:dyDescent="0.25">
      <c r="A110" s="130" t="s">
        <v>612</v>
      </c>
      <c r="B110" s="131"/>
      <c r="C110" s="136"/>
      <c r="D110" s="131"/>
      <c r="E110" s="136"/>
      <c r="F110" s="131">
        <v>3</v>
      </c>
      <c r="G110" s="136">
        <v>32.980000000000004</v>
      </c>
      <c r="H110" s="131"/>
      <c r="I110" s="136"/>
      <c r="J110" s="131"/>
      <c r="K110" s="136"/>
      <c r="L110" s="137">
        <v>2</v>
      </c>
      <c r="M110" s="138">
        <v>31.5</v>
      </c>
      <c r="N110" s="131">
        <v>2</v>
      </c>
      <c r="O110" s="136">
        <v>30.799999999999997</v>
      </c>
      <c r="P110" s="131">
        <v>7</v>
      </c>
      <c r="Q110" s="136">
        <v>95.28</v>
      </c>
    </row>
    <row r="111" spans="1:17" x14ac:dyDescent="0.25">
      <c r="A111" s="130" t="s">
        <v>613</v>
      </c>
      <c r="B111" s="131"/>
      <c r="C111" s="136"/>
      <c r="D111" s="131"/>
      <c r="E111" s="136"/>
      <c r="F111" s="131">
        <v>4</v>
      </c>
      <c r="G111" s="136">
        <v>38.630000000000003</v>
      </c>
      <c r="H111" s="131"/>
      <c r="I111" s="136"/>
      <c r="J111" s="131"/>
      <c r="K111" s="136"/>
      <c r="L111" s="137">
        <v>1</v>
      </c>
      <c r="M111" s="138">
        <v>12.99</v>
      </c>
      <c r="N111" s="131"/>
      <c r="O111" s="136"/>
      <c r="P111" s="131">
        <v>5</v>
      </c>
      <c r="Q111" s="136">
        <v>51.620000000000005</v>
      </c>
    </row>
    <row r="112" spans="1:17" x14ac:dyDescent="0.25">
      <c r="A112" s="130" t="s">
        <v>614</v>
      </c>
      <c r="B112" s="131"/>
      <c r="C112" s="136"/>
      <c r="D112" s="131"/>
      <c r="E112" s="136"/>
      <c r="F112" s="131">
        <v>32</v>
      </c>
      <c r="G112" s="136">
        <v>272.13</v>
      </c>
      <c r="H112" s="131"/>
      <c r="I112" s="136"/>
      <c r="J112" s="131">
        <v>12</v>
      </c>
      <c r="K112" s="136">
        <v>156.87</v>
      </c>
      <c r="L112" s="137"/>
      <c r="M112" s="138"/>
      <c r="N112" s="131"/>
      <c r="O112" s="136"/>
      <c r="P112" s="131">
        <v>44</v>
      </c>
      <c r="Q112" s="136">
        <v>429</v>
      </c>
    </row>
    <row r="113" spans="1:17" x14ac:dyDescent="0.25">
      <c r="A113" s="139" t="s">
        <v>615</v>
      </c>
      <c r="B113" s="131"/>
      <c r="C113" s="136"/>
      <c r="D113" s="131"/>
      <c r="E113" s="136"/>
      <c r="F113" s="131">
        <v>2</v>
      </c>
      <c r="G113" s="136">
        <v>13.67</v>
      </c>
      <c r="H113" s="131"/>
      <c r="I113" s="136"/>
      <c r="J113" s="131"/>
      <c r="K113" s="136"/>
      <c r="L113" s="137"/>
      <c r="M113" s="138"/>
      <c r="N113" s="131"/>
      <c r="O113" s="136"/>
      <c r="P113" s="131">
        <v>2</v>
      </c>
      <c r="Q113" s="136">
        <v>13.67</v>
      </c>
    </row>
    <row r="114" spans="1:17" x14ac:dyDescent="0.25">
      <c r="A114" s="130" t="s">
        <v>616</v>
      </c>
      <c r="B114" s="131">
        <v>1</v>
      </c>
      <c r="C114" s="136">
        <v>24.36</v>
      </c>
      <c r="D114" s="131"/>
      <c r="E114" s="136"/>
      <c r="F114" s="131">
        <v>15</v>
      </c>
      <c r="G114" s="136">
        <v>160.61000000000001</v>
      </c>
      <c r="H114" s="131">
        <v>1</v>
      </c>
      <c r="I114" s="136">
        <v>12.95</v>
      </c>
      <c r="J114" s="131">
        <v>1</v>
      </c>
      <c r="K114" s="136">
        <v>25</v>
      </c>
      <c r="L114" s="137"/>
      <c r="M114" s="138"/>
      <c r="N114" s="131">
        <v>1</v>
      </c>
      <c r="O114" s="136">
        <v>17.489999999999998</v>
      </c>
      <c r="P114" s="131">
        <v>19</v>
      </c>
      <c r="Q114" s="136">
        <v>240.41000000000003</v>
      </c>
    </row>
    <row r="115" spans="1:17" x14ac:dyDescent="0.25">
      <c r="A115" s="130" t="s">
        <v>617</v>
      </c>
      <c r="B115" s="131"/>
      <c r="C115" s="136"/>
      <c r="D115" s="131"/>
      <c r="E115" s="136"/>
      <c r="F115" s="131">
        <v>12</v>
      </c>
      <c r="G115" s="136">
        <v>119.28999999999999</v>
      </c>
      <c r="H115" s="131">
        <v>3</v>
      </c>
      <c r="I115" s="136">
        <v>74.64</v>
      </c>
      <c r="J115" s="131">
        <v>2</v>
      </c>
      <c r="K115" s="136">
        <v>23.54</v>
      </c>
      <c r="L115" s="137">
        <v>1</v>
      </c>
      <c r="M115" s="138">
        <v>21</v>
      </c>
      <c r="N115" s="131">
        <v>2</v>
      </c>
      <c r="O115" s="136">
        <v>30.04</v>
      </c>
      <c r="P115" s="131">
        <v>20</v>
      </c>
      <c r="Q115" s="136">
        <v>268.51</v>
      </c>
    </row>
    <row r="116" spans="1:17" x14ac:dyDescent="0.25">
      <c r="A116" s="130" t="s">
        <v>618</v>
      </c>
      <c r="B116" s="131"/>
      <c r="C116" s="136"/>
      <c r="D116" s="131"/>
      <c r="E116" s="136"/>
      <c r="F116" s="131">
        <v>9</v>
      </c>
      <c r="G116" s="136">
        <v>98.759999999999991</v>
      </c>
      <c r="H116" s="131"/>
      <c r="I116" s="136"/>
      <c r="J116" s="131"/>
      <c r="K116" s="136"/>
      <c r="L116" s="137"/>
      <c r="M116" s="138"/>
      <c r="N116" s="131"/>
      <c r="O116" s="136"/>
      <c r="P116" s="131">
        <v>9</v>
      </c>
      <c r="Q116" s="136">
        <v>98.759999999999991</v>
      </c>
    </row>
    <row r="117" spans="1:17" x14ac:dyDescent="0.25">
      <c r="A117" s="139" t="s">
        <v>619</v>
      </c>
      <c r="B117" s="131"/>
      <c r="C117" s="136"/>
      <c r="D117" s="131">
        <v>1</v>
      </c>
      <c r="E117" s="136">
        <v>32.6</v>
      </c>
      <c r="F117" s="131">
        <v>19</v>
      </c>
      <c r="G117" s="136">
        <v>162.02000000000004</v>
      </c>
      <c r="H117" s="131"/>
      <c r="I117" s="136"/>
      <c r="J117" s="131">
        <v>1</v>
      </c>
      <c r="K117" s="136">
        <v>6.92</v>
      </c>
      <c r="L117" s="137"/>
      <c r="M117" s="138"/>
      <c r="N117" s="131"/>
      <c r="O117" s="136"/>
      <c r="P117" s="131">
        <v>21</v>
      </c>
      <c r="Q117" s="136">
        <v>201.54000000000002</v>
      </c>
    </row>
    <row r="118" spans="1:17" x14ac:dyDescent="0.25">
      <c r="A118" s="139" t="s">
        <v>620</v>
      </c>
      <c r="B118" s="131"/>
      <c r="C118" s="136"/>
      <c r="D118" s="131"/>
      <c r="E118" s="140"/>
      <c r="F118" s="131">
        <v>18</v>
      </c>
      <c r="G118" s="136">
        <v>185</v>
      </c>
      <c r="H118" s="131">
        <v>1</v>
      </c>
      <c r="I118" s="136">
        <v>22.5</v>
      </c>
      <c r="J118" s="131"/>
      <c r="K118" s="136"/>
      <c r="L118" s="137"/>
      <c r="M118" s="138"/>
      <c r="N118" s="131">
        <v>4</v>
      </c>
      <c r="O118" s="136">
        <v>74.850000000000009</v>
      </c>
      <c r="P118" s="131">
        <v>23</v>
      </c>
      <c r="Q118" s="136">
        <v>282.35000000000002</v>
      </c>
    </row>
    <row r="119" spans="1:17" x14ac:dyDescent="0.25">
      <c r="A119" s="216" t="s">
        <v>621</v>
      </c>
      <c r="B119" s="131"/>
      <c r="C119" s="136"/>
      <c r="D119" s="131"/>
      <c r="E119" s="136"/>
      <c r="F119" s="131">
        <v>3</v>
      </c>
      <c r="G119" s="136">
        <v>31.130000000000003</v>
      </c>
      <c r="H119" s="131"/>
      <c r="I119" s="136"/>
      <c r="J119" s="131"/>
      <c r="K119" s="136"/>
      <c r="L119" s="137"/>
      <c r="M119" s="138"/>
      <c r="N119" s="131"/>
      <c r="O119" s="136"/>
      <c r="P119" s="131">
        <v>3</v>
      </c>
      <c r="Q119" s="136">
        <v>31.130000000000003</v>
      </c>
    </row>
    <row r="120" spans="1:17" x14ac:dyDescent="0.25">
      <c r="A120" s="130" t="s">
        <v>622</v>
      </c>
      <c r="B120" s="131"/>
      <c r="C120" s="136"/>
      <c r="D120" s="131"/>
      <c r="E120" s="136"/>
      <c r="F120" s="131">
        <v>9</v>
      </c>
      <c r="G120" s="136">
        <v>68.610000000000014</v>
      </c>
      <c r="H120" s="131"/>
      <c r="I120" s="136"/>
      <c r="J120" s="131"/>
      <c r="K120" s="136"/>
      <c r="L120" s="137"/>
      <c r="M120" s="138"/>
      <c r="N120" s="131"/>
      <c r="O120" s="136"/>
      <c r="P120" s="131">
        <v>9</v>
      </c>
      <c r="Q120" s="136">
        <v>68.610000000000014</v>
      </c>
    </row>
    <row r="121" spans="1:17" x14ac:dyDescent="0.25">
      <c r="A121" s="147" t="s">
        <v>623</v>
      </c>
      <c r="B121" s="131"/>
      <c r="C121" s="136"/>
      <c r="D121" s="131"/>
      <c r="E121" s="136"/>
      <c r="F121" s="131">
        <v>9</v>
      </c>
      <c r="G121" s="136">
        <v>92.11999999999999</v>
      </c>
      <c r="H121" s="131"/>
      <c r="I121" s="136"/>
      <c r="J121" s="131">
        <v>4</v>
      </c>
      <c r="K121" s="136">
        <v>58.21</v>
      </c>
      <c r="L121" s="137"/>
      <c r="M121" s="138"/>
      <c r="N121" s="131">
        <v>1</v>
      </c>
      <c r="O121" s="136">
        <v>20</v>
      </c>
      <c r="P121" s="131">
        <v>14</v>
      </c>
      <c r="Q121" s="136">
        <v>170.32999999999998</v>
      </c>
    </row>
    <row r="122" spans="1:17" x14ac:dyDescent="0.25">
      <c r="A122" s="130" t="s">
        <v>624</v>
      </c>
      <c r="B122" s="131"/>
      <c r="C122" s="136"/>
      <c r="D122" s="131"/>
      <c r="E122" s="140"/>
      <c r="F122" s="131">
        <v>9</v>
      </c>
      <c r="G122" s="136">
        <v>84.13000000000001</v>
      </c>
      <c r="H122" s="131"/>
      <c r="I122" s="136"/>
      <c r="J122" s="131">
        <v>2</v>
      </c>
      <c r="K122" s="136">
        <v>22.55</v>
      </c>
      <c r="L122" s="137"/>
      <c r="M122" s="138"/>
      <c r="N122" s="131"/>
      <c r="O122" s="136"/>
      <c r="P122" s="131">
        <v>11</v>
      </c>
      <c r="Q122" s="136">
        <v>106.68</v>
      </c>
    </row>
    <row r="123" spans="1:17" x14ac:dyDescent="0.25">
      <c r="A123" s="130" t="s">
        <v>625</v>
      </c>
      <c r="B123" s="131"/>
      <c r="C123" s="136"/>
      <c r="D123" s="131"/>
      <c r="E123" s="136"/>
      <c r="F123" s="131">
        <v>20</v>
      </c>
      <c r="G123" s="136">
        <v>150.73000000000002</v>
      </c>
      <c r="H123" s="131"/>
      <c r="I123" s="136"/>
      <c r="J123" s="131"/>
      <c r="K123" s="136"/>
      <c r="L123" s="137"/>
      <c r="M123" s="138"/>
      <c r="N123" s="131"/>
      <c r="O123" s="136"/>
      <c r="P123" s="131">
        <v>20</v>
      </c>
      <c r="Q123" s="136">
        <v>150.73000000000002</v>
      </c>
    </row>
    <row r="124" spans="1:17" x14ac:dyDescent="0.25">
      <c r="A124" s="130" t="s">
        <v>626</v>
      </c>
      <c r="B124" s="131"/>
      <c r="C124" s="136"/>
      <c r="D124" s="131"/>
      <c r="E124" s="136"/>
      <c r="F124" s="131">
        <v>6</v>
      </c>
      <c r="G124" s="136">
        <v>51.929999999999993</v>
      </c>
      <c r="H124" s="131"/>
      <c r="I124" s="136"/>
      <c r="J124" s="131"/>
      <c r="K124" s="136"/>
      <c r="L124" s="137"/>
      <c r="M124" s="138"/>
      <c r="N124" s="131"/>
      <c r="O124" s="136"/>
      <c r="P124" s="131">
        <v>6</v>
      </c>
      <c r="Q124" s="136">
        <v>51.929999999999993</v>
      </c>
    </row>
    <row r="125" spans="1:17" x14ac:dyDescent="0.25">
      <c r="A125" s="130" t="s">
        <v>627</v>
      </c>
      <c r="B125" s="131"/>
      <c r="C125" s="136"/>
      <c r="D125" s="131"/>
      <c r="E125" s="136"/>
      <c r="F125" s="131">
        <v>6</v>
      </c>
      <c r="G125" s="136">
        <v>44.91</v>
      </c>
      <c r="H125" s="131"/>
      <c r="I125" s="136"/>
      <c r="J125" s="131"/>
      <c r="K125" s="136"/>
      <c r="L125" s="137"/>
      <c r="M125" s="138"/>
      <c r="N125" s="131"/>
      <c r="O125" s="136"/>
      <c r="P125" s="131">
        <v>6</v>
      </c>
      <c r="Q125" s="136">
        <v>44.91</v>
      </c>
    </row>
    <row r="126" spans="1:17" ht="15.75" thickBot="1" x14ac:dyDescent="0.3">
      <c r="A126" s="130" t="s">
        <v>1160</v>
      </c>
      <c r="B126" s="131"/>
      <c r="C126" s="136"/>
      <c r="D126" s="131"/>
      <c r="E126" s="140"/>
      <c r="F126" s="131">
        <v>8</v>
      </c>
      <c r="G126" s="136">
        <v>70.84</v>
      </c>
      <c r="H126" s="131"/>
      <c r="I126" s="136"/>
      <c r="J126" s="131"/>
      <c r="K126" s="136"/>
      <c r="L126" s="137"/>
      <c r="M126" s="138"/>
      <c r="N126" s="131"/>
      <c r="O126" s="136"/>
      <c r="P126" s="131">
        <v>8</v>
      </c>
      <c r="Q126" s="136">
        <v>70.84</v>
      </c>
    </row>
    <row r="127" spans="1:17" ht="16.5" thickTop="1" thickBot="1" x14ac:dyDescent="0.3">
      <c r="A127" s="122" t="s">
        <v>629</v>
      </c>
      <c r="B127" s="141">
        <v>6</v>
      </c>
      <c r="C127" s="142">
        <v>168.56</v>
      </c>
      <c r="D127" s="141">
        <v>3</v>
      </c>
      <c r="E127" s="142">
        <v>91.6</v>
      </c>
      <c r="F127" s="141">
        <v>192</v>
      </c>
      <c r="G127" s="142">
        <v>1742.6500000000003</v>
      </c>
      <c r="H127" s="141">
        <v>6</v>
      </c>
      <c r="I127" s="142">
        <v>134.09</v>
      </c>
      <c r="J127" s="141">
        <v>26</v>
      </c>
      <c r="K127" s="142">
        <v>353.77000000000004</v>
      </c>
      <c r="L127" s="143">
        <v>4</v>
      </c>
      <c r="M127" s="144">
        <v>65.490000000000009</v>
      </c>
      <c r="N127" s="141">
        <v>11</v>
      </c>
      <c r="O127" s="142">
        <v>189.13</v>
      </c>
      <c r="P127" s="141">
        <v>248</v>
      </c>
      <c r="Q127" s="142">
        <v>2745.29</v>
      </c>
    </row>
    <row r="128" spans="1:17" ht="15.75" thickTop="1" x14ac:dyDescent="0.25">
      <c r="A128" s="317"/>
      <c r="B128" s="310"/>
      <c r="C128" s="309"/>
      <c r="D128" s="310"/>
      <c r="E128" s="309"/>
      <c r="F128" s="310"/>
      <c r="G128" s="309"/>
      <c r="H128" s="310"/>
      <c r="I128" s="309"/>
      <c r="J128" s="310"/>
      <c r="K128" s="309"/>
      <c r="L128" s="310"/>
      <c r="M128" s="309"/>
      <c r="N128" s="310"/>
      <c r="O128" s="309"/>
      <c r="P128" s="310"/>
      <c r="Q128" s="309"/>
    </row>
    <row r="129" spans="1:17" s="306" customFormat="1" x14ac:dyDescent="0.25">
      <c r="A129" s="315" t="s">
        <v>1343</v>
      </c>
      <c r="B129" s="307"/>
      <c r="C129" s="309"/>
      <c r="D129" s="310"/>
      <c r="E129" s="309"/>
      <c r="F129" s="310"/>
      <c r="G129" s="309"/>
      <c r="H129" s="310"/>
      <c r="I129" s="309"/>
      <c r="J129" s="310"/>
      <c r="K129" s="309"/>
      <c r="L129" s="310"/>
      <c r="M129" s="309"/>
      <c r="N129" s="310"/>
      <c r="O129" s="309"/>
      <c r="P129" s="310"/>
      <c r="Q129" s="308"/>
    </row>
    <row r="130" spans="1:17" ht="14.45" customHeight="1" x14ac:dyDescent="0.25">
      <c r="A130" s="127"/>
      <c r="B130" s="351" t="s">
        <v>563</v>
      </c>
      <c r="C130" s="351"/>
      <c r="D130" s="351" t="s">
        <v>564</v>
      </c>
      <c r="E130" s="351"/>
      <c r="F130" s="352" t="s">
        <v>565</v>
      </c>
      <c r="G130" s="352"/>
      <c r="H130" s="352" t="s">
        <v>566</v>
      </c>
      <c r="I130" s="352"/>
      <c r="J130" s="352" t="s">
        <v>567</v>
      </c>
      <c r="K130" s="352"/>
      <c r="L130" s="353" t="s">
        <v>568</v>
      </c>
      <c r="M130" s="354"/>
      <c r="N130" s="355" t="s">
        <v>569</v>
      </c>
      <c r="O130" s="352"/>
      <c r="P130" s="355" t="s">
        <v>545</v>
      </c>
      <c r="Q130" s="352"/>
    </row>
    <row r="131" spans="1:17" ht="15" customHeight="1" x14ac:dyDescent="0.25">
      <c r="A131" s="128" t="s">
        <v>4</v>
      </c>
      <c r="B131" s="356" t="s">
        <v>570</v>
      </c>
      <c r="C131" s="358" t="s">
        <v>571</v>
      </c>
      <c r="D131" s="356" t="s">
        <v>570</v>
      </c>
      <c r="E131" s="358" t="s">
        <v>572</v>
      </c>
      <c r="F131" s="356" t="s">
        <v>570</v>
      </c>
      <c r="G131" s="358" t="s">
        <v>571</v>
      </c>
      <c r="H131" s="356" t="s">
        <v>570</v>
      </c>
      <c r="I131" s="358" t="s">
        <v>571</v>
      </c>
      <c r="J131" s="356" t="s">
        <v>570</v>
      </c>
      <c r="K131" s="358" t="s">
        <v>571</v>
      </c>
      <c r="L131" s="356" t="s">
        <v>570</v>
      </c>
      <c r="M131" s="358" t="s">
        <v>571</v>
      </c>
      <c r="N131" s="356" t="s">
        <v>570</v>
      </c>
      <c r="O131" s="358" t="s">
        <v>571</v>
      </c>
      <c r="P131" s="356" t="s">
        <v>570</v>
      </c>
      <c r="Q131" s="358" t="s">
        <v>571</v>
      </c>
    </row>
    <row r="132" spans="1:17" ht="15.75" thickBot="1" x14ac:dyDescent="0.3">
      <c r="A132" s="129"/>
      <c r="B132" s="357"/>
      <c r="C132" s="359"/>
      <c r="D132" s="357"/>
      <c r="E132" s="359"/>
      <c r="F132" s="357"/>
      <c r="G132" s="359"/>
      <c r="H132" s="357"/>
      <c r="I132" s="359"/>
      <c r="J132" s="357"/>
      <c r="K132" s="359"/>
      <c r="L132" s="357"/>
      <c r="M132" s="359"/>
      <c r="N132" s="357"/>
      <c r="O132" s="359"/>
      <c r="P132" s="357"/>
      <c r="Q132" s="359"/>
    </row>
    <row r="133" spans="1:17" ht="15.75" thickTop="1" x14ac:dyDescent="0.25">
      <c r="A133" s="130" t="s">
        <v>610</v>
      </c>
      <c r="B133" s="131">
        <v>6</v>
      </c>
      <c r="C133" s="136">
        <v>168.56</v>
      </c>
      <c r="D133" s="131">
        <v>2</v>
      </c>
      <c r="E133" s="136">
        <v>59</v>
      </c>
      <c r="F133" s="131">
        <v>4</v>
      </c>
      <c r="G133" s="136">
        <v>45.34</v>
      </c>
      <c r="H133" s="131">
        <v>1</v>
      </c>
      <c r="I133" s="136">
        <v>24</v>
      </c>
      <c r="J133" s="131">
        <v>4</v>
      </c>
      <c r="K133" s="136">
        <v>62.52</v>
      </c>
      <c r="L133" s="137"/>
      <c r="M133" s="138"/>
      <c r="N133" s="131">
        <v>1</v>
      </c>
      <c r="O133" s="136">
        <v>15.95</v>
      </c>
      <c r="P133" s="131">
        <v>18</v>
      </c>
      <c r="Q133" s="136">
        <v>375.36999999999995</v>
      </c>
    </row>
    <row r="134" spans="1:17" x14ac:dyDescent="0.25">
      <c r="A134" s="130" t="s">
        <v>611</v>
      </c>
      <c r="B134" s="131"/>
      <c r="C134" s="136"/>
      <c r="D134" s="131"/>
      <c r="E134" s="136"/>
      <c r="F134" s="131">
        <v>4</v>
      </c>
      <c r="G134" s="136">
        <v>29.349999999999998</v>
      </c>
      <c r="H134" s="131"/>
      <c r="I134" s="136"/>
      <c r="J134" s="131"/>
      <c r="K134" s="136"/>
      <c r="L134" s="137"/>
      <c r="M134" s="138"/>
      <c r="N134" s="131"/>
      <c r="O134" s="136"/>
      <c r="P134" s="131">
        <v>4</v>
      </c>
      <c r="Q134" s="136">
        <v>29.349999999999998</v>
      </c>
    </row>
    <row r="135" spans="1:17" x14ac:dyDescent="0.25">
      <c r="A135" s="130" t="s">
        <v>612</v>
      </c>
      <c r="B135" s="131"/>
      <c r="C135" s="136"/>
      <c r="D135" s="131"/>
      <c r="E135" s="136"/>
      <c r="F135" s="131">
        <v>3</v>
      </c>
      <c r="G135" s="136">
        <v>32.980000000000004</v>
      </c>
      <c r="H135" s="131"/>
      <c r="I135" s="136"/>
      <c r="J135" s="131"/>
      <c r="K135" s="136"/>
      <c r="L135" s="137">
        <v>2</v>
      </c>
      <c r="M135" s="138">
        <v>31.5</v>
      </c>
      <c r="N135" s="131">
        <v>2</v>
      </c>
      <c r="O135" s="136">
        <v>30.799999999999997</v>
      </c>
      <c r="P135" s="131">
        <v>7</v>
      </c>
      <c r="Q135" s="136">
        <v>95.28</v>
      </c>
    </row>
    <row r="136" spans="1:17" x14ac:dyDescent="0.25">
      <c r="A136" s="130" t="s">
        <v>613</v>
      </c>
      <c r="B136" s="131"/>
      <c r="C136" s="136"/>
      <c r="D136" s="131"/>
      <c r="E136" s="136"/>
      <c r="F136" s="131">
        <v>3</v>
      </c>
      <c r="G136" s="136">
        <v>25.79</v>
      </c>
      <c r="H136" s="131"/>
      <c r="I136" s="136"/>
      <c r="J136" s="131"/>
      <c r="K136" s="136"/>
      <c r="L136" s="137">
        <v>1</v>
      </c>
      <c r="M136" s="138">
        <v>12.99</v>
      </c>
      <c r="N136" s="131"/>
      <c r="O136" s="136"/>
      <c r="P136" s="131">
        <v>4</v>
      </c>
      <c r="Q136" s="136">
        <v>38.78</v>
      </c>
    </row>
    <row r="137" spans="1:17" x14ac:dyDescent="0.25">
      <c r="A137" s="130" t="s">
        <v>614</v>
      </c>
      <c r="B137" s="131"/>
      <c r="C137" s="136"/>
      <c r="D137" s="131"/>
      <c r="E137" s="136"/>
      <c r="F137" s="131">
        <v>34</v>
      </c>
      <c r="G137" s="136">
        <v>284.77999999999997</v>
      </c>
      <c r="H137" s="131"/>
      <c r="I137" s="136"/>
      <c r="J137" s="131">
        <v>12</v>
      </c>
      <c r="K137" s="136">
        <v>156.87</v>
      </c>
      <c r="L137" s="137"/>
      <c r="M137" s="138"/>
      <c r="N137" s="131"/>
      <c r="O137" s="136"/>
      <c r="P137" s="131">
        <v>46</v>
      </c>
      <c r="Q137" s="136">
        <v>441.65</v>
      </c>
    </row>
    <row r="138" spans="1:17" x14ac:dyDescent="0.25">
      <c r="A138" s="139" t="s">
        <v>615</v>
      </c>
      <c r="B138" s="131"/>
      <c r="C138" s="136"/>
      <c r="D138" s="131"/>
      <c r="E138" s="136"/>
      <c r="F138" s="131">
        <v>2</v>
      </c>
      <c r="G138" s="136">
        <v>13.67</v>
      </c>
      <c r="H138" s="131"/>
      <c r="I138" s="136"/>
      <c r="J138" s="131"/>
      <c r="K138" s="136"/>
      <c r="L138" s="137"/>
      <c r="M138" s="138"/>
      <c r="N138" s="131"/>
      <c r="O138" s="136"/>
      <c r="P138" s="131">
        <v>2</v>
      </c>
      <c r="Q138" s="136">
        <v>13.67</v>
      </c>
    </row>
    <row r="139" spans="1:17" x14ac:dyDescent="0.25">
      <c r="A139" s="130" t="s">
        <v>616</v>
      </c>
      <c r="B139" s="131"/>
      <c r="C139" s="136"/>
      <c r="D139" s="131"/>
      <c r="E139" s="136"/>
      <c r="F139" s="131">
        <v>15</v>
      </c>
      <c r="G139" s="136">
        <v>155.68</v>
      </c>
      <c r="H139" s="131">
        <v>1</v>
      </c>
      <c r="I139" s="136">
        <v>12.95</v>
      </c>
      <c r="J139" s="131">
        <v>1</v>
      </c>
      <c r="K139" s="136">
        <v>25</v>
      </c>
      <c r="L139" s="137"/>
      <c r="M139" s="138"/>
      <c r="N139" s="131">
        <v>1</v>
      </c>
      <c r="O139" s="136">
        <v>17.489999999999998</v>
      </c>
      <c r="P139" s="131">
        <v>18</v>
      </c>
      <c r="Q139" s="136">
        <v>211.12</v>
      </c>
    </row>
    <row r="140" spans="1:17" x14ac:dyDescent="0.25">
      <c r="A140" s="130" t="s">
        <v>617</v>
      </c>
      <c r="B140" s="131"/>
      <c r="C140" s="136"/>
      <c r="D140" s="131"/>
      <c r="E140" s="136"/>
      <c r="F140" s="131">
        <v>11</v>
      </c>
      <c r="G140" s="136">
        <v>109.36</v>
      </c>
      <c r="H140" s="131">
        <v>4</v>
      </c>
      <c r="I140" s="136">
        <v>71.22</v>
      </c>
      <c r="J140" s="131">
        <v>2</v>
      </c>
      <c r="K140" s="136">
        <v>23.54</v>
      </c>
      <c r="L140" s="137">
        <v>1</v>
      </c>
      <c r="M140" s="138">
        <v>21</v>
      </c>
      <c r="N140" s="131">
        <v>2</v>
      </c>
      <c r="O140" s="136">
        <v>30.04</v>
      </c>
      <c r="P140" s="131">
        <v>20</v>
      </c>
      <c r="Q140" s="136">
        <v>255.15999999999997</v>
      </c>
    </row>
    <row r="141" spans="1:17" x14ac:dyDescent="0.25">
      <c r="A141" s="130" t="s">
        <v>618</v>
      </c>
      <c r="B141" s="131"/>
      <c r="C141" s="136"/>
      <c r="D141" s="131"/>
      <c r="E141" s="136"/>
      <c r="F141" s="131">
        <v>9</v>
      </c>
      <c r="G141" s="136">
        <v>98.85</v>
      </c>
      <c r="H141" s="131"/>
      <c r="I141" s="136"/>
      <c r="J141" s="131"/>
      <c r="K141" s="136"/>
      <c r="L141" s="137"/>
      <c r="M141" s="138"/>
      <c r="N141" s="131"/>
      <c r="O141" s="136"/>
      <c r="P141" s="131">
        <v>9</v>
      </c>
      <c r="Q141" s="136">
        <v>98.85</v>
      </c>
    </row>
    <row r="142" spans="1:17" x14ac:dyDescent="0.25">
      <c r="A142" s="139" t="s">
        <v>619</v>
      </c>
      <c r="B142" s="131"/>
      <c r="C142" s="136"/>
      <c r="D142" s="131">
        <v>1</v>
      </c>
      <c r="E142" s="136">
        <v>32.6</v>
      </c>
      <c r="F142" s="131">
        <v>19</v>
      </c>
      <c r="G142" s="136">
        <v>162.02000000000004</v>
      </c>
      <c r="H142" s="131"/>
      <c r="I142" s="136"/>
      <c r="J142" s="131"/>
      <c r="K142" s="136"/>
      <c r="L142" s="137"/>
      <c r="M142" s="138"/>
      <c r="N142" s="131"/>
      <c r="O142" s="136"/>
      <c r="P142" s="131">
        <v>20</v>
      </c>
      <c r="Q142" s="136">
        <v>194.62000000000003</v>
      </c>
    </row>
    <row r="143" spans="1:17" x14ac:dyDescent="0.25">
      <c r="A143" s="139" t="s">
        <v>620</v>
      </c>
      <c r="B143" s="131"/>
      <c r="C143" s="136"/>
      <c r="D143" s="131"/>
      <c r="E143" s="140"/>
      <c r="F143" s="131">
        <v>20</v>
      </c>
      <c r="G143" s="136">
        <v>210.17</v>
      </c>
      <c r="H143" s="131">
        <v>1</v>
      </c>
      <c r="I143" s="136">
        <v>22.5</v>
      </c>
      <c r="J143" s="131"/>
      <c r="K143" s="136"/>
      <c r="L143" s="137"/>
      <c r="M143" s="138"/>
      <c r="N143" s="131">
        <v>4</v>
      </c>
      <c r="O143" s="136">
        <v>74.850000000000009</v>
      </c>
      <c r="P143" s="131">
        <v>25</v>
      </c>
      <c r="Q143" s="136">
        <v>307.52</v>
      </c>
    </row>
    <row r="144" spans="1:17" x14ac:dyDescent="0.25">
      <c r="A144" s="216" t="s">
        <v>621</v>
      </c>
      <c r="B144" s="131"/>
      <c r="C144" s="136"/>
      <c r="D144" s="131"/>
      <c r="E144" s="136"/>
      <c r="F144" s="131">
        <v>4</v>
      </c>
      <c r="G144" s="136">
        <v>42.78</v>
      </c>
      <c r="H144" s="131"/>
      <c r="I144" s="136"/>
      <c r="J144" s="131"/>
      <c r="K144" s="136"/>
      <c r="L144" s="137"/>
      <c r="M144" s="138"/>
      <c r="N144" s="131"/>
      <c r="O144" s="136"/>
      <c r="P144" s="131">
        <v>4</v>
      </c>
      <c r="Q144" s="136">
        <v>42.78</v>
      </c>
    </row>
    <row r="145" spans="1:17" x14ac:dyDescent="0.25">
      <c r="A145" s="130" t="s">
        <v>622</v>
      </c>
      <c r="B145" s="131"/>
      <c r="C145" s="136"/>
      <c r="D145" s="131"/>
      <c r="E145" s="136"/>
      <c r="F145" s="131">
        <v>7</v>
      </c>
      <c r="G145" s="136">
        <v>55.860000000000007</v>
      </c>
      <c r="H145" s="131"/>
      <c r="I145" s="136"/>
      <c r="J145" s="131"/>
      <c r="K145" s="136"/>
      <c r="L145" s="137"/>
      <c r="M145" s="138"/>
      <c r="N145" s="131"/>
      <c r="O145" s="136"/>
      <c r="P145" s="131">
        <v>7</v>
      </c>
      <c r="Q145" s="136">
        <v>55.860000000000007</v>
      </c>
    </row>
    <row r="146" spans="1:17" x14ac:dyDescent="0.25">
      <c r="A146" s="147" t="s">
        <v>623</v>
      </c>
      <c r="B146" s="131"/>
      <c r="C146" s="136"/>
      <c r="D146" s="131"/>
      <c r="E146" s="136"/>
      <c r="F146" s="131">
        <v>9</v>
      </c>
      <c r="G146" s="136">
        <v>92.11999999999999</v>
      </c>
      <c r="H146" s="131"/>
      <c r="I146" s="136"/>
      <c r="J146" s="131">
        <v>4</v>
      </c>
      <c r="K146" s="136">
        <v>58.21</v>
      </c>
      <c r="L146" s="137"/>
      <c r="M146" s="138"/>
      <c r="N146" s="131">
        <v>1</v>
      </c>
      <c r="O146" s="136">
        <v>20</v>
      </c>
      <c r="P146" s="131">
        <v>14</v>
      </c>
      <c r="Q146" s="136">
        <v>170.32999999999998</v>
      </c>
    </row>
    <row r="147" spans="1:17" x14ac:dyDescent="0.25">
      <c r="A147" s="130" t="s">
        <v>624</v>
      </c>
      <c r="B147" s="131"/>
      <c r="C147" s="136"/>
      <c r="D147" s="131"/>
      <c r="E147" s="140"/>
      <c r="F147" s="131">
        <v>8</v>
      </c>
      <c r="G147" s="136">
        <v>78.38</v>
      </c>
      <c r="H147" s="131"/>
      <c r="I147" s="136"/>
      <c r="J147" s="131">
        <v>2</v>
      </c>
      <c r="K147" s="136">
        <v>22.55</v>
      </c>
      <c r="L147" s="137"/>
      <c r="M147" s="138"/>
      <c r="N147" s="131"/>
      <c r="O147" s="136"/>
      <c r="P147" s="131">
        <v>10</v>
      </c>
      <c r="Q147" s="136">
        <v>100.92999999999999</v>
      </c>
    </row>
    <row r="148" spans="1:17" x14ac:dyDescent="0.25">
      <c r="A148" s="130" t="s">
        <v>625</v>
      </c>
      <c r="B148" s="131"/>
      <c r="C148" s="136"/>
      <c r="D148" s="131"/>
      <c r="E148" s="136"/>
      <c r="F148" s="131">
        <v>21</v>
      </c>
      <c r="G148" s="136">
        <v>150.23000000000002</v>
      </c>
      <c r="H148" s="131"/>
      <c r="I148" s="136"/>
      <c r="J148" s="131"/>
      <c r="K148" s="136"/>
      <c r="L148" s="137"/>
      <c r="M148" s="138"/>
      <c r="N148" s="131"/>
      <c r="O148" s="136"/>
      <c r="P148" s="131">
        <v>21</v>
      </c>
      <c r="Q148" s="136">
        <v>150.23000000000002</v>
      </c>
    </row>
    <row r="149" spans="1:17" x14ac:dyDescent="0.25">
      <c r="A149" s="130" t="s">
        <v>626</v>
      </c>
      <c r="B149" s="131"/>
      <c r="C149" s="136"/>
      <c r="D149" s="131"/>
      <c r="E149" s="136"/>
      <c r="F149" s="131">
        <v>6</v>
      </c>
      <c r="G149" s="136">
        <v>51.929999999999993</v>
      </c>
      <c r="H149" s="131"/>
      <c r="I149" s="136"/>
      <c r="J149" s="131"/>
      <c r="K149" s="136"/>
      <c r="L149" s="137"/>
      <c r="M149" s="138"/>
      <c r="N149" s="131"/>
      <c r="O149" s="136"/>
      <c r="P149" s="131">
        <v>6</v>
      </c>
      <c r="Q149" s="136">
        <v>51.929999999999993</v>
      </c>
    </row>
    <row r="150" spans="1:17" x14ac:dyDescent="0.25">
      <c r="A150" s="130" t="s">
        <v>627</v>
      </c>
      <c r="B150" s="131"/>
      <c r="C150" s="136"/>
      <c r="D150" s="131"/>
      <c r="E150" s="136"/>
      <c r="F150" s="131">
        <v>6</v>
      </c>
      <c r="G150" s="136">
        <v>44.91</v>
      </c>
      <c r="H150" s="131"/>
      <c r="I150" s="136"/>
      <c r="J150" s="131"/>
      <c r="K150" s="136"/>
      <c r="L150" s="137"/>
      <c r="M150" s="138"/>
      <c r="N150" s="131"/>
      <c r="O150" s="136"/>
      <c r="P150" s="131">
        <v>6</v>
      </c>
      <c r="Q150" s="136">
        <v>44.91</v>
      </c>
    </row>
    <row r="151" spans="1:17" ht="15.75" thickBot="1" x14ac:dyDescent="0.3">
      <c r="A151" s="130" t="s">
        <v>1160</v>
      </c>
      <c r="B151" s="131"/>
      <c r="C151" s="136"/>
      <c r="D151" s="131"/>
      <c r="E151" s="140"/>
      <c r="F151" s="131">
        <v>8</v>
      </c>
      <c r="G151" s="136">
        <v>70.84</v>
      </c>
      <c r="H151" s="131"/>
      <c r="I151" s="136"/>
      <c r="J151" s="131"/>
      <c r="K151" s="136"/>
      <c r="L151" s="137"/>
      <c r="M151" s="138"/>
      <c r="N151" s="131"/>
      <c r="O151" s="136"/>
      <c r="P151" s="131">
        <v>8</v>
      </c>
      <c r="Q151" s="136">
        <v>70.84</v>
      </c>
    </row>
    <row r="152" spans="1:17" ht="16.5" thickTop="1" thickBot="1" x14ac:dyDescent="0.3">
      <c r="A152" s="122" t="s">
        <v>629</v>
      </c>
      <c r="B152" s="141">
        <v>6</v>
      </c>
      <c r="C152" s="142">
        <v>168.56</v>
      </c>
      <c r="D152" s="141">
        <v>3</v>
      </c>
      <c r="E152" s="142">
        <v>91.6</v>
      </c>
      <c r="F152" s="141">
        <v>193</v>
      </c>
      <c r="G152" s="142">
        <v>1755.0400000000002</v>
      </c>
      <c r="H152" s="141">
        <v>7</v>
      </c>
      <c r="I152" s="142">
        <v>130.67000000000002</v>
      </c>
      <c r="J152" s="141">
        <v>25</v>
      </c>
      <c r="K152" s="142">
        <v>348.69</v>
      </c>
      <c r="L152" s="143">
        <v>4</v>
      </c>
      <c r="M152" s="144">
        <v>65.490000000000009</v>
      </c>
      <c r="N152" s="141">
        <v>11</v>
      </c>
      <c r="O152" s="142">
        <v>189.13</v>
      </c>
      <c r="P152" s="141">
        <v>249</v>
      </c>
      <c r="Q152" s="142">
        <v>2749.18</v>
      </c>
    </row>
    <row r="153" spans="1:17" ht="15.75" thickTop="1" x14ac:dyDescent="0.25">
      <c r="A153" s="317"/>
      <c r="B153" s="310"/>
      <c r="C153" s="309"/>
      <c r="D153" s="310"/>
      <c r="E153" s="309"/>
      <c r="F153" s="310"/>
      <c r="G153" s="309"/>
      <c r="H153" s="310"/>
      <c r="I153" s="309"/>
      <c r="J153" s="310"/>
      <c r="K153" s="309"/>
      <c r="L153" s="310"/>
      <c r="M153" s="309"/>
      <c r="N153" s="310"/>
      <c r="O153" s="309"/>
      <c r="P153" s="310"/>
      <c r="Q153" s="309"/>
    </row>
    <row r="154" spans="1:17" s="306" customFormat="1" x14ac:dyDescent="0.25">
      <c r="A154" s="315" t="s">
        <v>1344</v>
      </c>
      <c r="B154" s="307"/>
      <c r="C154" s="309"/>
      <c r="D154" s="310"/>
      <c r="E154" s="309"/>
      <c r="F154" s="310"/>
      <c r="G154" s="309"/>
      <c r="H154" s="310"/>
      <c r="I154" s="309"/>
      <c r="J154" s="310"/>
      <c r="K154" s="309"/>
      <c r="L154" s="310"/>
      <c r="M154" s="309"/>
      <c r="N154" s="310"/>
      <c r="O154" s="309"/>
      <c r="P154" s="310"/>
      <c r="Q154" s="308"/>
    </row>
    <row r="155" spans="1:17" ht="14.45" customHeight="1" x14ac:dyDescent="0.25">
      <c r="A155" s="127"/>
      <c r="B155" s="351" t="s">
        <v>563</v>
      </c>
      <c r="C155" s="351"/>
      <c r="D155" s="351" t="s">
        <v>564</v>
      </c>
      <c r="E155" s="351"/>
      <c r="F155" s="352" t="s">
        <v>565</v>
      </c>
      <c r="G155" s="352"/>
      <c r="H155" s="352" t="s">
        <v>566</v>
      </c>
      <c r="I155" s="352"/>
      <c r="J155" s="352" t="s">
        <v>567</v>
      </c>
      <c r="K155" s="352"/>
      <c r="L155" s="353" t="s">
        <v>568</v>
      </c>
      <c r="M155" s="354"/>
      <c r="N155" s="355" t="s">
        <v>569</v>
      </c>
      <c r="O155" s="352"/>
      <c r="P155" s="355" t="s">
        <v>545</v>
      </c>
      <c r="Q155" s="352"/>
    </row>
    <row r="156" spans="1:17" ht="15" customHeight="1" x14ac:dyDescent="0.25">
      <c r="A156" s="128" t="s">
        <v>4</v>
      </c>
      <c r="B156" s="356" t="s">
        <v>570</v>
      </c>
      <c r="C156" s="358" t="s">
        <v>571</v>
      </c>
      <c r="D156" s="356" t="s">
        <v>570</v>
      </c>
      <c r="E156" s="358" t="s">
        <v>572</v>
      </c>
      <c r="F156" s="356" t="s">
        <v>570</v>
      </c>
      <c r="G156" s="358" t="s">
        <v>571</v>
      </c>
      <c r="H156" s="356" t="s">
        <v>570</v>
      </c>
      <c r="I156" s="358" t="s">
        <v>571</v>
      </c>
      <c r="J156" s="356" t="s">
        <v>570</v>
      </c>
      <c r="K156" s="358" t="s">
        <v>571</v>
      </c>
      <c r="L156" s="356" t="s">
        <v>570</v>
      </c>
      <c r="M156" s="358" t="s">
        <v>571</v>
      </c>
      <c r="N156" s="356" t="s">
        <v>570</v>
      </c>
      <c r="O156" s="358" t="s">
        <v>571</v>
      </c>
      <c r="P156" s="356" t="s">
        <v>570</v>
      </c>
      <c r="Q156" s="358" t="s">
        <v>571</v>
      </c>
    </row>
    <row r="157" spans="1:17" ht="15.75" thickBot="1" x14ac:dyDescent="0.3">
      <c r="A157" s="129"/>
      <c r="B157" s="357"/>
      <c r="C157" s="359"/>
      <c r="D157" s="357"/>
      <c r="E157" s="359"/>
      <c r="F157" s="357"/>
      <c r="G157" s="359"/>
      <c r="H157" s="357"/>
      <c r="I157" s="359"/>
      <c r="J157" s="357"/>
      <c r="K157" s="359"/>
      <c r="L157" s="357"/>
      <c r="M157" s="359"/>
      <c r="N157" s="357"/>
      <c r="O157" s="359"/>
      <c r="P157" s="357"/>
      <c r="Q157" s="359"/>
    </row>
    <row r="158" spans="1:17" ht="15.75" thickTop="1" x14ac:dyDescent="0.25">
      <c r="A158" s="130" t="s">
        <v>610</v>
      </c>
      <c r="B158" s="131">
        <v>6</v>
      </c>
      <c r="C158" s="136">
        <v>168.56</v>
      </c>
      <c r="D158" s="131">
        <v>2</v>
      </c>
      <c r="E158" s="136">
        <v>59</v>
      </c>
      <c r="F158" s="131">
        <v>4</v>
      </c>
      <c r="G158" s="136">
        <v>35.81</v>
      </c>
      <c r="H158" s="131">
        <v>1</v>
      </c>
      <c r="I158" s="136">
        <v>24</v>
      </c>
      <c r="J158" s="131">
        <v>5</v>
      </c>
      <c r="K158" s="136">
        <v>78.66</v>
      </c>
      <c r="L158" s="137"/>
      <c r="M158" s="138"/>
      <c r="N158" s="131">
        <v>1</v>
      </c>
      <c r="O158" s="136">
        <v>15.95</v>
      </c>
      <c r="P158" s="131">
        <f>SUM(B158,D158,F158,H158,J158,L158,N158)</f>
        <v>19</v>
      </c>
      <c r="Q158" s="136">
        <v>381.97999999999996</v>
      </c>
    </row>
    <row r="159" spans="1:17" x14ac:dyDescent="0.25">
      <c r="A159" s="130" t="s">
        <v>611</v>
      </c>
      <c r="B159" s="131"/>
      <c r="C159" s="136"/>
      <c r="D159" s="131"/>
      <c r="E159" s="136"/>
      <c r="F159" s="131">
        <v>4</v>
      </c>
      <c r="G159" s="136">
        <v>29.349999999999998</v>
      </c>
      <c r="H159" s="131"/>
      <c r="I159" s="136"/>
      <c r="J159" s="131"/>
      <c r="K159" s="136"/>
      <c r="L159" s="137"/>
      <c r="M159" s="138"/>
      <c r="N159" s="131"/>
      <c r="O159" s="136"/>
      <c r="P159" s="131">
        <f t="shared" ref="P159:P176" si="10">SUM(B159,D159,F159,H159,J159,L159,N159)</f>
        <v>4</v>
      </c>
      <c r="Q159" s="249">
        <v>29.349999999999998</v>
      </c>
    </row>
    <row r="160" spans="1:17" x14ac:dyDescent="0.25">
      <c r="A160" s="130" t="s">
        <v>612</v>
      </c>
      <c r="B160" s="131"/>
      <c r="C160" s="136"/>
      <c r="D160" s="131"/>
      <c r="E160" s="136"/>
      <c r="F160" s="131">
        <v>3</v>
      </c>
      <c r="G160" s="136">
        <v>32.980000000000004</v>
      </c>
      <c r="H160" s="131"/>
      <c r="I160" s="136"/>
      <c r="J160" s="131"/>
      <c r="K160" s="136"/>
      <c r="L160" s="137">
        <v>2</v>
      </c>
      <c r="M160" s="138">
        <v>31.5</v>
      </c>
      <c r="N160" s="131">
        <v>2</v>
      </c>
      <c r="O160" s="136">
        <v>30.8</v>
      </c>
      <c r="P160" s="131">
        <f t="shared" si="10"/>
        <v>7</v>
      </c>
      <c r="Q160" s="249">
        <v>95.28</v>
      </c>
    </row>
    <row r="161" spans="1:17" x14ac:dyDescent="0.25">
      <c r="A161" s="130" t="s">
        <v>613</v>
      </c>
      <c r="B161" s="131"/>
      <c r="C161" s="136"/>
      <c r="D161" s="131"/>
      <c r="E161" s="136"/>
      <c r="F161" s="131">
        <v>3</v>
      </c>
      <c r="G161" s="136">
        <v>25.79</v>
      </c>
      <c r="H161" s="131"/>
      <c r="I161" s="136"/>
      <c r="J161" s="131"/>
      <c r="K161" s="136"/>
      <c r="L161" s="137">
        <v>1</v>
      </c>
      <c r="M161" s="138">
        <v>12.99</v>
      </c>
      <c r="N161" s="131"/>
      <c r="O161" s="136"/>
      <c r="P161" s="131">
        <f t="shared" si="10"/>
        <v>4</v>
      </c>
      <c r="Q161" s="249">
        <v>38.78</v>
      </c>
    </row>
    <row r="162" spans="1:17" x14ac:dyDescent="0.25">
      <c r="A162" s="130" t="s">
        <v>614</v>
      </c>
      <c r="B162" s="131"/>
      <c r="C162" s="136"/>
      <c r="D162" s="131"/>
      <c r="E162" s="136"/>
      <c r="F162" s="131">
        <v>34</v>
      </c>
      <c r="G162" s="136">
        <v>284.77999999999997</v>
      </c>
      <c r="H162" s="131"/>
      <c r="I162" s="136"/>
      <c r="J162" s="131">
        <v>12</v>
      </c>
      <c r="K162" s="136">
        <v>156.86999999999998</v>
      </c>
      <c r="L162" s="137"/>
      <c r="M162" s="138"/>
      <c r="N162" s="131"/>
      <c r="O162" s="136"/>
      <c r="P162" s="131">
        <f t="shared" si="10"/>
        <v>46</v>
      </c>
      <c r="Q162" s="249">
        <v>441.65</v>
      </c>
    </row>
    <row r="163" spans="1:17" x14ac:dyDescent="0.25">
      <c r="A163" s="139" t="s">
        <v>615</v>
      </c>
      <c r="B163" s="131"/>
      <c r="C163" s="136"/>
      <c r="D163" s="131"/>
      <c r="E163" s="136"/>
      <c r="F163" s="131">
        <v>2</v>
      </c>
      <c r="G163" s="136">
        <v>13.67</v>
      </c>
      <c r="H163" s="131"/>
      <c r="I163" s="136"/>
      <c r="J163" s="131"/>
      <c r="K163" s="136"/>
      <c r="L163" s="137"/>
      <c r="M163" s="138"/>
      <c r="N163" s="131"/>
      <c r="O163" s="136"/>
      <c r="P163" s="131">
        <f t="shared" si="10"/>
        <v>2</v>
      </c>
      <c r="Q163" s="249">
        <v>13.67</v>
      </c>
    </row>
    <row r="164" spans="1:17" x14ac:dyDescent="0.25">
      <c r="A164" s="130" t="s">
        <v>616</v>
      </c>
      <c r="B164" s="131"/>
      <c r="C164" s="136"/>
      <c r="D164" s="131"/>
      <c r="E164" s="136"/>
      <c r="F164" s="131">
        <v>15</v>
      </c>
      <c r="G164" s="136">
        <v>155.68</v>
      </c>
      <c r="H164" s="131">
        <v>1</v>
      </c>
      <c r="I164" s="136">
        <v>12.95</v>
      </c>
      <c r="J164" s="131">
        <v>1</v>
      </c>
      <c r="K164" s="136">
        <v>25</v>
      </c>
      <c r="L164" s="137"/>
      <c r="M164" s="138"/>
      <c r="N164" s="131">
        <v>1</v>
      </c>
      <c r="O164" s="136">
        <v>17.489999999999998</v>
      </c>
      <c r="P164" s="131">
        <f t="shared" si="10"/>
        <v>18</v>
      </c>
      <c r="Q164" s="249">
        <v>211.12</v>
      </c>
    </row>
    <row r="165" spans="1:17" x14ac:dyDescent="0.25">
      <c r="A165" s="130" t="s">
        <v>617</v>
      </c>
      <c r="B165" s="131"/>
      <c r="C165" s="136"/>
      <c r="D165" s="131"/>
      <c r="E165" s="136"/>
      <c r="F165" s="131">
        <v>11</v>
      </c>
      <c r="G165" s="136">
        <v>109.36</v>
      </c>
      <c r="H165" s="131">
        <v>4</v>
      </c>
      <c r="I165" s="136">
        <v>71.22</v>
      </c>
      <c r="J165" s="131">
        <v>2</v>
      </c>
      <c r="K165" s="136">
        <v>23.54</v>
      </c>
      <c r="L165" s="137">
        <v>1</v>
      </c>
      <c r="M165" s="138">
        <v>21</v>
      </c>
      <c r="N165" s="131">
        <v>2</v>
      </c>
      <c r="O165" s="136">
        <v>30.04</v>
      </c>
      <c r="P165" s="131">
        <f t="shared" si="10"/>
        <v>20</v>
      </c>
      <c r="Q165" s="249">
        <v>255.15999999999997</v>
      </c>
    </row>
    <row r="166" spans="1:17" x14ac:dyDescent="0.25">
      <c r="A166" s="130" t="s">
        <v>618</v>
      </c>
      <c r="B166" s="131"/>
      <c r="C166" s="136"/>
      <c r="D166" s="131"/>
      <c r="E166" s="136"/>
      <c r="F166" s="131">
        <v>9</v>
      </c>
      <c r="G166" s="136">
        <v>98.850000000000009</v>
      </c>
      <c r="H166" s="131"/>
      <c r="I166" s="136"/>
      <c r="J166" s="131"/>
      <c r="K166" s="136"/>
      <c r="L166" s="137"/>
      <c r="M166" s="138"/>
      <c r="N166" s="131"/>
      <c r="O166" s="136"/>
      <c r="P166" s="131">
        <f t="shared" si="10"/>
        <v>9</v>
      </c>
      <c r="Q166" s="249">
        <v>98.850000000000009</v>
      </c>
    </row>
    <row r="167" spans="1:17" x14ac:dyDescent="0.25">
      <c r="A167" s="139" t="s">
        <v>619</v>
      </c>
      <c r="B167" s="131"/>
      <c r="C167" s="136"/>
      <c r="D167" s="131">
        <v>1</v>
      </c>
      <c r="E167" s="136">
        <v>32.6</v>
      </c>
      <c r="F167" s="131">
        <v>19</v>
      </c>
      <c r="G167" s="136">
        <v>162.02000000000007</v>
      </c>
      <c r="H167" s="131"/>
      <c r="I167" s="136"/>
      <c r="J167" s="131"/>
      <c r="K167" s="136"/>
      <c r="L167" s="137"/>
      <c r="M167" s="138"/>
      <c r="N167" s="131"/>
      <c r="O167" s="136"/>
      <c r="P167" s="131">
        <f t="shared" si="10"/>
        <v>20</v>
      </c>
      <c r="Q167" s="249">
        <v>194.62000000000006</v>
      </c>
    </row>
    <row r="168" spans="1:17" x14ac:dyDescent="0.25">
      <c r="A168" s="139" t="s">
        <v>620</v>
      </c>
      <c r="B168" s="131"/>
      <c r="C168" s="136"/>
      <c r="D168" s="131"/>
      <c r="E168" s="140"/>
      <c r="F168" s="131">
        <v>21</v>
      </c>
      <c r="G168" s="136">
        <v>219.97</v>
      </c>
      <c r="H168" s="131">
        <v>1</v>
      </c>
      <c r="I168" s="136">
        <v>22.5</v>
      </c>
      <c r="J168" s="131"/>
      <c r="K168" s="136"/>
      <c r="L168" s="137"/>
      <c r="M168" s="138"/>
      <c r="N168" s="131">
        <v>4</v>
      </c>
      <c r="O168" s="136">
        <v>74.849999999999994</v>
      </c>
      <c r="P168" s="131">
        <f t="shared" si="10"/>
        <v>26</v>
      </c>
      <c r="Q168" s="249">
        <v>317.32</v>
      </c>
    </row>
    <row r="169" spans="1:17" x14ac:dyDescent="0.25">
      <c r="A169" s="216" t="s">
        <v>621</v>
      </c>
      <c r="B169" s="131"/>
      <c r="C169" s="136"/>
      <c r="D169" s="131"/>
      <c r="E169" s="136"/>
      <c r="F169" s="131">
        <v>3</v>
      </c>
      <c r="G169" s="136">
        <v>32.980000000000004</v>
      </c>
      <c r="H169" s="131"/>
      <c r="I169" s="136"/>
      <c r="J169" s="131"/>
      <c r="K169" s="136"/>
      <c r="L169" s="137"/>
      <c r="M169" s="138"/>
      <c r="N169" s="131"/>
      <c r="O169" s="136"/>
      <c r="P169" s="131">
        <f t="shared" si="10"/>
        <v>3</v>
      </c>
      <c r="Q169" s="249">
        <v>32.980000000000004</v>
      </c>
    </row>
    <row r="170" spans="1:17" x14ac:dyDescent="0.25">
      <c r="A170" s="130" t="s">
        <v>622</v>
      </c>
      <c r="B170" s="131"/>
      <c r="C170" s="136"/>
      <c r="D170" s="131"/>
      <c r="E170" s="136"/>
      <c r="F170" s="131">
        <v>7</v>
      </c>
      <c r="G170" s="136">
        <v>55.860000000000007</v>
      </c>
      <c r="H170" s="131"/>
      <c r="I170" s="136"/>
      <c r="J170" s="131"/>
      <c r="K170" s="136"/>
      <c r="L170" s="137"/>
      <c r="M170" s="138"/>
      <c r="N170" s="131"/>
      <c r="O170" s="136"/>
      <c r="P170" s="131">
        <f t="shared" si="10"/>
        <v>7</v>
      </c>
      <c r="Q170" s="249">
        <v>55.860000000000007</v>
      </c>
    </row>
    <row r="171" spans="1:17" x14ac:dyDescent="0.25">
      <c r="A171" s="147" t="s">
        <v>623</v>
      </c>
      <c r="B171" s="131"/>
      <c r="C171" s="136"/>
      <c r="D171" s="131"/>
      <c r="E171" s="136"/>
      <c r="F171" s="131">
        <v>9</v>
      </c>
      <c r="G171" s="136">
        <v>92.11999999999999</v>
      </c>
      <c r="H171" s="131"/>
      <c r="I171" s="136"/>
      <c r="J171" s="131">
        <v>4</v>
      </c>
      <c r="K171" s="136">
        <v>58.21</v>
      </c>
      <c r="L171" s="137"/>
      <c r="M171" s="138"/>
      <c r="N171" s="131">
        <v>1</v>
      </c>
      <c r="O171" s="136">
        <v>20</v>
      </c>
      <c r="P171" s="131">
        <f t="shared" si="10"/>
        <v>14</v>
      </c>
      <c r="Q171" s="249">
        <v>170.32999999999998</v>
      </c>
    </row>
    <row r="172" spans="1:17" x14ac:dyDescent="0.25">
      <c r="A172" s="130" t="s">
        <v>624</v>
      </c>
      <c r="B172" s="131"/>
      <c r="C172" s="136"/>
      <c r="D172" s="131"/>
      <c r="E172" s="140"/>
      <c r="F172" s="131">
        <v>9</v>
      </c>
      <c r="G172" s="136">
        <v>84.13000000000001</v>
      </c>
      <c r="H172" s="131"/>
      <c r="I172" s="136"/>
      <c r="J172" s="131">
        <v>2</v>
      </c>
      <c r="K172" s="136">
        <v>22.55</v>
      </c>
      <c r="L172" s="137"/>
      <c r="M172" s="138"/>
      <c r="N172" s="131"/>
      <c r="O172" s="136"/>
      <c r="P172" s="131">
        <f t="shared" si="10"/>
        <v>11</v>
      </c>
      <c r="Q172" s="249">
        <v>106.68</v>
      </c>
    </row>
    <row r="173" spans="1:17" x14ac:dyDescent="0.25">
      <c r="A173" s="130" t="s">
        <v>625</v>
      </c>
      <c r="B173" s="131"/>
      <c r="C173" s="136"/>
      <c r="D173" s="131"/>
      <c r="E173" s="136"/>
      <c r="F173" s="131">
        <v>20</v>
      </c>
      <c r="G173" s="136">
        <v>142.48000000000002</v>
      </c>
      <c r="H173" s="131"/>
      <c r="I173" s="136"/>
      <c r="J173" s="131"/>
      <c r="K173" s="136"/>
      <c r="L173" s="137"/>
      <c r="M173" s="138"/>
      <c r="N173" s="131"/>
      <c r="O173" s="136"/>
      <c r="P173" s="131">
        <f t="shared" si="10"/>
        <v>20</v>
      </c>
      <c r="Q173" s="249">
        <v>142.48000000000002</v>
      </c>
    </row>
    <row r="174" spans="1:17" x14ac:dyDescent="0.25">
      <c r="A174" s="130" t="s">
        <v>626</v>
      </c>
      <c r="B174" s="131"/>
      <c r="C174" s="136"/>
      <c r="D174" s="131"/>
      <c r="E174" s="136"/>
      <c r="F174" s="131">
        <v>6</v>
      </c>
      <c r="G174" s="136">
        <v>51.930000000000007</v>
      </c>
      <c r="H174" s="131"/>
      <c r="I174" s="136"/>
      <c r="J174" s="131"/>
      <c r="K174" s="136"/>
      <c r="L174" s="137"/>
      <c r="M174" s="138"/>
      <c r="N174" s="131"/>
      <c r="O174" s="136"/>
      <c r="P174" s="131">
        <f t="shared" si="10"/>
        <v>6</v>
      </c>
      <c r="Q174" s="249">
        <v>51.930000000000007</v>
      </c>
    </row>
    <row r="175" spans="1:17" x14ac:dyDescent="0.25">
      <c r="A175" s="130" t="s">
        <v>627</v>
      </c>
      <c r="B175" s="131"/>
      <c r="C175" s="136"/>
      <c r="D175" s="131"/>
      <c r="E175" s="136"/>
      <c r="F175" s="131">
        <v>6</v>
      </c>
      <c r="G175" s="136">
        <v>44.91</v>
      </c>
      <c r="H175" s="131"/>
      <c r="I175" s="136"/>
      <c r="J175" s="131"/>
      <c r="K175" s="136"/>
      <c r="L175" s="137"/>
      <c r="M175" s="138"/>
      <c r="N175" s="131"/>
      <c r="O175" s="136"/>
      <c r="P175" s="131">
        <f t="shared" si="10"/>
        <v>6</v>
      </c>
      <c r="Q175" s="249">
        <v>44.91</v>
      </c>
    </row>
    <row r="176" spans="1:17" ht="15.75" thickBot="1" x14ac:dyDescent="0.3">
      <c r="A176" s="130" t="s">
        <v>1160</v>
      </c>
      <c r="B176" s="131"/>
      <c r="C176" s="136"/>
      <c r="D176" s="131"/>
      <c r="E176" s="140"/>
      <c r="F176" s="131">
        <v>8</v>
      </c>
      <c r="G176" s="136">
        <v>70.84</v>
      </c>
      <c r="H176" s="131"/>
      <c r="I176" s="136"/>
      <c r="J176" s="131"/>
      <c r="K176" s="136"/>
      <c r="L176" s="137"/>
      <c r="M176" s="138"/>
      <c r="N176" s="131"/>
      <c r="O176" s="136"/>
      <c r="P176" s="131">
        <f t="shared" si="10"/>
        <v>8</v>
      </c>
      <c r="Q176" s="136">
        <v>70.84</v>
      </c>
    </row>
    <row r="177" spans="1:17" ht="16.5" thickTop="1" thickBot="1" x14ac:dyDescent="0.3">
      <c r="A177" s="122" t="s">
        <v>629</v>
      </c>
      <c r="B177" s="141">
        <v>6</v>
      </c>
      <c r="C177" s="142">
        <v>168.56</v>
      </c>
      <c r="D177" s="141">
        <v>3</v>
      </c>
      <c r="E177" s="142">
        <v>91.6</v>
      </c>
      <c r="F177" s="141">
        <v>193</v>
      </c>
      <c r="G177" s="142">
        <v>1743.51</v>
      </c>
      <c r="H177" s="141">
        <v>7</v>
      </c>
      <c r="I177" s="142">
        <v>130.67000000000002</v>
      </c>
      <c r="J177" s="141">
        <v>26</v>
      </c>
      <c r="K177" s="142">
        <v>364.83</v>
      </c>
      <c r="L177" s="143">
        <v>4</v>
      </c>
      <c r="M177" s="144">
        <v>65.490000000000009</v>
      </c>
      <c r="N177" s="141">
        <v>11</v>
      </c>
      <c r="O177" s="142">
        <v>189.13</v>
      </c>
      <c r="P177" s="141">
        <v>250</v>
      </c>
      <c r="Q177" s="142">
        <v>2753.7899999999995</v>
      </c>
    </row>
    <row r="178" spans="1:17" ht="15.75" thickTop="1" x14ac:dyDescent="0.25">
      <c r="A178" s="317"/>
      <c r="B178" s="310"/>
      <c r="C178" s="309"/>
      <c r="D178" s="310"/>
      <c r="E178" s="309"/>
      <c r="F178" s="310"/>
      <c r="G178" s="309"/>
      <c r="H178" s="310"/>
      <c r="I178" s="309"/>
      <c r="J178" s="310"/>
      <c r="K178" s="309"/>
      <c r="L178" s="310"/>
      <c r="M178" s="309"/>
      <c r="N178" s="310"/>
      <c r="O178" s="309"/>
      <c r="P178" s="310"/>
      <c r="Q178" s="309"/>
    </row>
    <row r="179" spans="1:17" s="306" customFormat="1" x14ac:dyDescent="0.25">
      <c r="A179" s="328" t="s">
        <v>1345</v>
      </c>
      <c r="B179" s="328"/>
      <c r="C179" s="309"/>
      <c r="D179" s="310"/>
      <c r="E179" s="309"/>
      <c r="F179" s="310"/>
      <c r="G179" s="309"/>
      <c r="H179" s="310"/>
      <c r="I179" s="309"/>
      <c r="J179" s="310"/>
      <c r="K179" s="309"/>
      <c r="L179" s="310"/>
      <c r="M179" s="309"/>
      <c r="N179" s="310"/>
      <c r="O179" s="309"/>
      <c r="P179" s="310"/>
      <c r="Q179" s="308"/>
    </row>
    <row r="180" spans="1:17" ht="14.45" customHeight="1" x14ac:dyDescent="0.25">
      <c r="A180" s="127"/>
      <c r="B180" s="351" t="s">
        <v>563</v>
      </c>
      <c r="C180" s="351"/>
      <c r="D180" s="351" t="s">
        <v>564</v>
      </c>
      <c r="E180" s="351"/>
      <c r="F180" s="352" t="s">
        <v>565</v>
      </c>
      <c r="G180" s="352"/>
      <c r="H180" s="352" t="s">
        <v>566</v>
      </c>
      <c r="I180" s="352"/>
      <c r="J180" s="352" t="s">
        <v>567</v>
      </c>
      <c r="K180" s="352"/>
      <c r="L180" s="353" t="s">
        <v>568</v>
      </c>
      <c r="M180" s="354"/>
      <c r="N180" s="355" t="s">
        <v>569</v>
      </c>
      <c r="O180" s="352"/>
      <c r="P180" s="355" t="s">
        <v>545</v>
      </c>
      <c r="Q180" s="352"/>
    </row>
    <row r="181" spans="1:17" ht="15" customHeight="1" x14ac:dyDescent="0.25">
      <c r="A181" s="128" t="s">
        <v>4</v>
      </c>
      <c r="B181" s="356" t="s">
        <v>570</v>
      </c>
      <c r="C181" s="358" t="s">
        <v>571</v>
      </c>
      <c r="D181" s="356" t="s">
        <v>570</v>
      </c>
      <c r="E181" s="358" t="s">
        <v>572</v>
      </c>
      <c r="F181" s="356" t="s">
        <v>570</v>
      </c>
      <c r="G181" s="358" t="s">
        <v>571</v>
      </c>
      <c r="H181" s="356" t="s">
        <v>570</v>
      </c>
      <c r="I181" s="358" t="s">
        <v>571</v>
      </c>
      <c r="J181" s="356" t="s">
        <v>570</v>
      </c>
      <c r="K181" s="358" t="s">
        <v>571</v>
      </c>
      <c r="L181" s="356" t="s">
        <v>570</v>
      </c>
      <c r="M181" s="358" t="s">
        <v>571</v>
      </c>
      <c r="N181" s="356" t="s">
        <v>570</v>
      </c>
      <c r="O181" s="358" t="s">
        <v>571</v>
      </c>
      <c r="P181" s="356" t="s">
        <v>570</v>
      </c>
      <c r="Q181" s="358" t="s">
        <v>571</v>
      </c>
    </row>
    <row r="182" spans="1:17" ht="15.75" thickBot="1" x14ac:dyDescent="0.3">
      <c r="A182" s="129"/>
      <c r="B182" s="357"/>
      <c r="C182" s="359"/>
      <c r="D182" s="357"/>
      <c r="E182" s="359"/>
      <c r="F182" s="357"/>
      <c r="G182" s="359"/>
      <c r="H182" s="357"/>
      <c r="I182" s="359"/>
      <c r="J182" s="357"/>
      <c r="K182" s="359"/>
      <c r="L182" s="357"/>
      <c r="M182" s="359"/>
      <c r="N182" s="357"/>
      <c r="O182" s="359"/>
      <c r="P182" s="357"/>
      <c r="Q182" s="359"/>
    </row>
    <row r="183" spans="1:17" ht="15.75" thickTop="1" x14ac:dyDescent="0.25">
      <c r="A183" s="130" t="s">
        <v>610</v>
      </c>
      <c r="B183" s="131">
        <v>6</v>
      </c>
      <c r="C183" s="136">
        <v>168.56</v>
      </c>
      <c r="D183" s="131">
        <v>2</v>
      </c>
      <c r="E183" s="136">
        <v>59</v>
      </c>
      <c r="F183" s="131">
        <v>4</v>
      </c>
      <c r="G183" s="136">
        <v>35.81</v>
      </c>
      <c r="H183" s="131">
        <v>1</v>
      </c>
      <c r="I183" s="136">
        <v>24</v>
      </c>
      <c r="J183" s="131">
        <v>5</v>
      </c>
      <c r="K183" s="136">
        <v>68.23</v>
      </c>
      <c r="L183" s="137"/>
      <c r="M183" s="138"/>
      <c r="N183" s="131">
        <v>1</v>
      </c>
      <c r="O183" s="136">
        <v>15.95</v>
      </c>
      <c r="P183" s="131">
        <v>19</v>
      </c>
      <c r="Q183" s="136">
        <v>371.55</v>
      </c>
    </row>
    <row r="184" spans="1:17" x14ac:dyDescent="0.25">
      <c r="A184" s="130" t="s">
        <v>611</v>
      </c>
      <c r="B184" s="131"/>
      <c r="C184" s="136"/>
      <c r="D184" s="131"/>
      <c r="E184" s="136"/>
      <c r="F184" s="131">
        <v>4</v>
      </c>
      <c r="G184" s="136">
        <v>29.349999999999998</v>
      </c>
      <c r="H184" s="131"/>
      <c r="I184" s="136"/>
      <c r="J184" s="131"/>
      <c r="K184" s="136"/>
      <c r="L184" s="137"/>
      <c r="M184" s="138"/>
      <c r="N184" s="131"/>
      <c r="O184" s="136"/>
      <c r="P184" s="131">
        <v>4</v>
      </c>
      <c r="Q184" s="136">
        <v>29.349999999999998</v>
      </c>
    </row>
    <row r="185" spans="1:17" x14ac:dyDescent="0.25">
      <c r="A185" s="130" t="s">
        <v>612</v>
      </c>
      <c r="B185" s="131"/>
      <c r="C185" s="136"/>
      <c r="D185" s="131"/>
      <c r="E185" s="136"/>
      <c r="F185" s="131">
        <v>3</v>
      </c>
      <c r="G185" s="136">
        <v>32.980000000000004</v>
      </c>
      <c r="H185" s="131"/>
      <c r="I185" s="136"/>
      <c r="J185" s="131"/>
      <c r="K185" s="136"/>
      <c r="L185" s="137">
        <v>2</v>
      </c>
      <c r="M185" s="138">
        <v>31.5</v>
      </c>
      <c r="N185" s="131">
        <v>2</v>
      </c>
      <c r="O185" s="136">
        <v>30.799999999999997</v>
      </c>
      <c r="P185" s="131">
        <v>7</v>
      </c>
      <c r="Q185" s="136">
        <v>95.28</v>
      </c>
    </row>
    <row r="186" spans="1:17" x14ac:dyDescent="0.25">
      <c r="A186" s="130" t="s">
        <v>613</v>
      </c>
      <c r="B186" s="131"/>
      <c r="C186" s="136"/>
      <c r="D186" s="131"/>
      <c r="E186" s="136"/>
      <c r="F186" s="131">
        <v>2</v>
      </c>
      <c r="G186" s="136">
        <v>20.75</v>
      </c>
      <c r="H186" s="131"/>
      <c r="I186" s="136"/>
      <c r="J186" s="131"/>
      <c r="K186" s="136"/>
      <c r="L186" s="137">
        <v>1</v>
      </c>
      <c r="M186" s="138">
        <v>12.99</v>
      </c>
      <c r="N186" s="131"/>
      <c r="O186" s="136"/>
      <c r="P186" s="131">
        <v>3</v>
      </c>
      <c r="Q186" s="136">
        <v>33.74</v>
      </c>
    </row>
    <row r="187" spans="1:17" x14ac:dyDescent="0.25">
      <c r="A187" s="130" t="s">
        <v>614</v>
      </c>
      <c r="B187" s="131"/>
      <c r="C187" s="136"/>
      <c r="D187" s="131"/>
      <c r="E187" s="136"/>
      <c r="F187" s="131">
        <v>35</v>
      </c>
      <c r="G187" s="136">
        <v>289.14999999999998</v>
      </c>
      <c r="H187" s="131"/>
      <c r="I187" s="136"/>
      <c r="J187" s="131">
        <v>12</v>
      </c>
      <c r="K187" s="136">
        <v>156.87</v>
      </c>
      <c r="L187" s="137"/>
      <c r="M187" s="138"/>
      <c r="N187" s="131"/>
      <c r="O187" s="136"/>
      <c r="P187" s="131">
        <v>47</v>
      </c>
      <c r="Q187" s="136">
        <v>446.02</v>
      </c>
    </row>
    <row r="188" spans="1:17" x14ac:dyDescent="0.25">
      <c r="A188" s="139" t="s">
        <v>615</v>
      </c>
      <c r="B188" s="131"/>
      <c r="C188" s="136"/>
      <c r="D188" s="131"/>
      <c r="E188" s="136"/>
      <c r="F188" s="131">
        <v>2</v>
      </c>
      <c r="G188" s="136">
        <v>13.67</v>
      </c>
      <c r="H188" s="131"/>
      <c r="I188" s="136"/>
      <c r="J188" s="131"/>
      <c r="K188" s="136"/>
      <c r="L188" s="137"/>
      <c r="M188" s="138"/>
      <c r="N188" s="131"/>
      <c r="O188" s="136"/>
      <c r="P188" s="131">
        <v>2</v>
      </c>
      <c r="Q188" s="136">
        <v>13.67</v>
      </c>
    </row>
    <row r="189" spans="1:17" x14ac:dyDescent="0.25">
      <c r="A189" s="130" t="s">
        <v>616</v>
      </c>
      <c r="B189" s="131"/>
      <c r="C189" s="136"/>
      <c r="D189" s="131"/>
      <c r="E189" s="136"/>
      <c r="F189" s="131">
        <v>15</v>
      </c>
      <c r="G189" s="136">
        <v>158.68000000000004</v>
      </c>
      <c r="H189" s="131">
        <v>1</v>
      </c>
      <c r="I189" s="136">
        <v>12.95</v>
      </c>
      <c r="J189" s="131">
        <v>1</v>
      </c>
      <c r="K189" s="136">
        <v>25</v>
      </c>
      <c r="L189" s="137"/>
      <c r="M189" s="138"/>
      <c r="N189" s="131">
        <v>1</v>
      </c>
      <c r="O189" s="136">
        <v>17.489999999999998</v>
      </c>
      <c r="P189" s="131">
        <v>18</v>
      </c>
      <c r="Q189" s="136">
        <v>214.12000000000003</v>
      </c>
    </row>
    <row r="190" spans="1:17" x14ac:dyDescent="0.25">
      <c r="A190" s="130" t="s">
        <v>617</v>
      </c>
      <c r="B190" s="131"/>
      <c r="C190" s="136"/>
      <c r="D190" s="131"/>
      <c r="E190" s="136"/>
      <c r="F190" s="131">
        <v>11</v>
      </c>
      <c r="G190" s="136">
        <v>109.36</v>
      </c>
      <c r="H190" s="131">
        <v>3</v>
      </c>
      <c r="I190" s="136">
        <v>51.22</v>
      </c>
      <c r="J190" s="131">
        <v>3</v>
      </c>
      <c r="K190" s="136">
        <v>43.54</v>
      </c>
      <c r="L190" s="137">
        <v>1</v>
      </c>
      <c r="M190" s="138">
        <v>21</v>
      </c>
      <c r="N190" s="131">
        <v>2</v>
      </c>
      <c r="O190" s="136">
        <v>30.04</v>
      </c>
      <c r="P190" s="131">
        <v>20</v>
      </c>
      <c r="Q190" s="136">
        <v>255.15999999999997</v>
      </c>
    </row>
    <row r="191" spans="1:17" x14ac:dyDescent="0.25">
      <c r="A191" s="130" t="s">
        <v>618</v>
      </c>
      <c r="B191" s="131"/>
      <c r="C191" s="136"/>
      <c r="D191" s="131"/>
      <c r="E191" s="136"/>
      <c r="F191" s="131">
        <v>9</v>
      </c>
      <c r="G191" s="136">
        <v>98.850000000000009</v>
      </c>
      <c r="H191" s="131"/>
      <c r="I191" s="136"/>
      <c r="J191" s="131"/>
      <c r="K191" s="136"/>
      <c r="L191" s="137"/>
      <c r="M191" s="138"/>
      <c r="N191" s="131"/>
      <c r="O191" s="136"/>
      <c r="P191" s="131">
        <v>9</v>
      </c>
      <c r="Q191" s="136">
        <v>98.850000000000009</v>
      </c>
    </row>
    <row r="192" spans="1:17" x14ac:dyDescent="0.25">
      <c r="A192" s="139" t="s">
        <v>619</v>
      </c>
      <c r="B192" s="131"/>
      <c r="C192" s="136"/>
      <c r="D192" s="131">
        <v>1</v>
      </c>
      <c r="E192" s="136">
        <v>32.6</v>
      </c>
      <c r="F192" s="131">
        <v>21</v>
      </c>
      <c r="G192" s="136">
        <v>176.52000000000004</v>
      </c>
      <c r="H192" s="131"/>
      <c r="I192" s="136"/>
      <c r="J192" s="131"/>
      <c r="K192" s="136"/>
      <c r="L192" s="137"/>
      <c r="M192" s="138"/>
      <c r="N192" s="131"/>
      <c r="O192" s="136"/>
      <c r="P192" s="131">
        <v>22</v>
      </c>
      <c r="Q192" s="136">
        <v>209.12000000000003</v>
      </c>
    </row>
    <row r="193" spans="1:17" x14ac:dyDescent="0.25">
      <c r="A193" s="139" t="s">
        <v>620</v>
      </c>
      <c r="B193" s="131"/>
      <c r="C193" s="136"/>
      <c r="D193" s="131"/>
      <c r="E193" s="140"/>
      <c r="F193" s="131">
        <v>20</v>
      </c>
      <c r="G193" s="136">
        <v>210.17</v>
      </c>
      <c r="H193" s="131">
        <v>1</v>
      </c>
      <c r="I193" s="136">
        <v>22.5</v>
      </c>
      <c r="J193" s="131"/>
      <c r="K193" s="136"/>
      <c r="L193" s="137"/>
      <c r="M193" s="138"/>
      <c r="N193" s="131">
        <v>4</v>
      </c>
      <c r="O193" s="136">
        <v>74.850000000000009</v>
      </c>
      <c r="P193" s="131">
        <v>25</v>
      </c>
      <c r="Q193" s="136">
        <v>307.52</v>
      </c>
    </row>
    <row r="194" spans="1:17" x14ac:dyDescent="0.25">
      <c r="A194" s="216" t="s">
        <v>621</v>
      </c>
      <c r="B194" s="131"/>
      <c r="C194" s="136"/>
      <c r="D194" s="131"/>
      <c r="E194" s="136"/>
      <c r="F194" s="131">
        <v>4</v>
      </c>
      <c r="G194" s="136">
        <v>42.78</v>
      </c>
      <c r="H194" s="131"/>
      <c r="I194" s="136"/>
      <c r="J194" s="131"/>
      <c r="K194" s="136"/>
      <c r="L194" s="137"/>
      <c r="M194" s="138"/>
      <c r="N194" s="131"/>
      <c r="O194" s="136"/>
      <c r="P194" s="131">
        <v>4</v>
      </c>
      <c r="Q194" s="136">
        <v>42.78</v>
      </c>
    </row>
    <row r="195" spans="1:17" x14ac:dyDescent="0.25">
      <c r="A195" s="130" t="s">
        <v>622</v>
      </c>
      <c r="B195" s="131"/>
      <c r="C195" s="136"/>
      <c r="D195" s="131"/>
      <c r="E195" s="136"/>
      <c r="F195" s="131">
        <v>7</v>
      </c>
      <c r="G195" s="136">
        <v>59.38</v>
      </c>
      <c r="H195" s="131"/>
      <c r="I195" s="136"/>
      <c r="J195" s="131"/>
      <c r="K195" s="136"/>
      <c r="L195" s="137"/>
      <c r="M195" s="138"/>
      <c r="N195" s="131"/>
      <c r="O195" s="136"/>
      <c r="P195" s="131">
        <v>7</v>
      </c>
      <c r="Q195" s="136">
        <v>59.38</v>
      </c>
    </row>
    <row r="196" spans="1:17" x14ac:dyDescent="0.25">
      <c r="A196" s="147" t="s">
        <v>623</v>
      </c>
      <c r="B196" s="131"/>
      <c r="C196" s="136"/>
      <c r="D196" s="131"/>
      <c r="E196" s="136"/>
      <c r="F196" s="131">
        <v>11</v>
      </c>
      <c r="G196" s="136">
        <v>104.92999999999999</v>
      </c>
      <c r="H196" s="131"/>
      <c r="I196" s="136"/>
      <c r="J196" s="131">
        <v>3</v>
      </c>
      <c r="K196" s="136">
        <v>52.5</v>
      </c>
      <c r="L196" s="137"/>
      <c r="M196" s="138"/>
      <c r="N196" s="131">
        <v>1</v>
      </c>
      <c r="O196" s="136">
        <v>20</v>
      </c>
      <c r="P196" s="131">
        <v>15</v>
      </c>
      <c r="Q196" s="136">
        <v>177.43</v>
      </c>
    </row>
    <row r="197" spans="1:17" x14ac:dyDescent="0.25">
      <c r="A197" s="130" t="s">
        <v>624</v>
      </c>
      <c r="B197" s="131"/>
      <c r="C197" s="136"/>
      <c r="D197" s="131"/>
      <c r="E197" s="140"/>
      <c r="F197" s="131">
        <v>8</v>
      </c>
      <c r="G197" s="136">
        <v>78.38</v>
      </c>
      <c r="H197" s="131"/>
      <c r="I197" s="136"/>
      <c r="J197" s="131">
        <v>2</v>
      </c>
      <c r="K197" s="136">
        <v>22.55</v>
      </c>
      <c r="L197" s="137"/>
      <c r="M197" s="138"/>
      <c r="N197" s="131"/>
      <c r="O197" s="136"/>
      <c r="P197" s="131">
        <v>10</v>
      </c>
      <c r="Q197" s="136">
        <v>100.92999999999999</v>
      </c>
    </row>
    <row r="198" spans="1:17" x14ac:dyDescent="0.25">
      <c r="A198" s="130" t="s">
        <v>625</v>
      </c>
      <c r="B198" s="131"/>
      <c r="C198" s="136"/>
      <c r="D198" s="131"/>
      <c r="E198" s="136"/>
      <c r="F198" s="131">
        <v>18</v>
      </c>
      <c r="G198" s="136">
        <v>129.11000000000001</v>
      </c>
      <c r="H198" s="131"/>
      <c r="I198" s="136"/>
      <c r="J198" s="131"/>
      <c r="K198" s="136"/>
      <c r="L198" s="137"/>
      <c r="M198" s="138"/>
      <c r="N198" s="131"/>
      <c r="O198" s="136"/>
      <c r="P198" s="131">
        <v>18</v>
      </c>
      <c r="Q198" s="136">
        <v>129.11000000000001</v>
      </c>
    </row>
    <row r="199" spans="1:17" x14ac:dyDescent="0.25">
      <c r="A199" s="130" t="s">
        <v>626</v>
      </c>
      <c r="B199" s="131"/>
      <c r="C199" s="136"/>
      <c r="D199" s="131"/>
      <c r="E199" s="136"/>
      <c r="F199" s="131">
        <v>5</v>
      </c>
      <c r="G199" s="136">
        <v>45.3</v>
      </c>
      <c r="H199" s="131"/>
      <c r="I199" s="136"/>
      <c r="J199" s="131"/>
      <c r="K199" s="136"/>
      <c r="L199" s="137"/>
      <c r="M199" s="138"/>
      <c r="N199" s="131"/>
      <c r="O199" s="136"/>
      <c r="P199" s="131">
        <v>5</v>
      </c>
      <c r="Q199" s="136">
        <v>45.3</v>
      </c>
    </row>
    <row r="200" spans="1:17" x14ac:dyDescent="0.25">
      <c r="A200" s="130" t="s">
        <v>627</v>
      </c>
      <c r="B200" s="131"/>
      <c r="C200" s="136"/>
      <c r="D200" s="131"/>
      <c r="E200" s="136"/>
      <c r="F200" s="131">
        <v>6</v>
      </c>
      <c r="G200" s="136">
        <v>44.91</v>
      </c>
      <c r="H200" s="131"/>
      <c r="I200" s="136"/>
      <c r="J200" s="131"/>
      <c r="K200" s="136"/>
      <c r="L200" s="137"/>
      <c r="M200" s="138"/>
      <c r="N200" s="131"/>
      <c r="O200" s="136"/>
      <c r="P200" s="131">
        <v>6</v>
      </c>
      <c r="Q200" s="136">
        <v>44.91</v>
      </c>
    </row>
    <row r="201" spans="1:17" ht="15.75" thickBot="1" x14ac:dyDescent="0.3">
      <c r="A201" s="130" t="s">
        <v>1160</v>
      </c>
      <c r="B201" s="131"/>
      <c r="C201" s="136"/>
      <c r="D201" s="131"/>
      <c r="E201" s="140"/>
      <c r="F201" s="131">
        <v>7</v>
      </c>
      <c r="G201" s="136">
        <v>60.39</v>
      </c>
      <c r="H201" s="131"/>
      <c r="I201" s="136"/>
      <c r="J201" s="131"/>
      <c r="K201" s="136"/>
      <c r="L201" s="137"/>
      <c r="M201" s="138"/>
      <c r="N201" s="131"/>
      <c r="O201" s="136"/>
      <c r="P201" s="131">
        <v>7</v>
      </c>
      <c r="Q201" s="136">
        <v>60.39</v>
      </c>
    </row>
    <row r="202" spans="1:17" ht="16.5" thickTop="1" thickBot="1" x14ac:dyDescent="0.3">
      <c r="A202" s="122" t="s">
        <v>629</v>
      </c>
      <c r="B202" s="141">
        <v>6</v>
      </c>
      <c r="C202" s="296">
        <v>168.56</v>
      </c>
      <c r="D202" s="141">
        <v>3</v>
      </c>
      <c r="E202" s="296">
        <v>91.6</v>
      </c>
      <c r="F202" s="141">
        <v>192</v>
      </c>
      <c r="G202" s="296">
        <v>1740.4700000000005</v>
      </c>
      <c r="H202" s="141">
        <v>6</v>
      </c>
      <c r="I202" s="296">
        <v>110.67</v>
      </c>
      <c r="J202" s="141">
        <v>26</v>
      </c>
      <c r="K202" s="296">
        <v>368.69000000000005</v>
      </c>
      <c r="L202" s="141">
        <v>4</v>
      </c>
      <c r="M202" s="296">
        <v>65.490000000000009</v>
      </c>
      <c r="N202" s="141">
        <v>11</v>
      </c>
      <c r="O202" s="296">
        <v>189.13</v>
      </c>
      <c r="P202" s="141">
        <v>248</v>
      </c>
      <c r="Q202" s="297">
        <v>2734.61</v>
      </c>
    </row>
    <row r="203" spans="1:17" s="322" customFormat="1" ht="15.75" thickTop="1" x14ac:dyDescent="0.25">
      <c r="A203" s="317"/>
      <c r="B203" s="310"/>
      <c r="C203" s="321"/>
      <c r="D203" s="310"/>
      <c r="E203" s="321"/>
      <c r="F203" s="310"/>
      <c r="G203" s="321"/>
      <c r="H203" s="310"/>
      <c r="I203" s="321"/>
      <c r="J203" s="310"/>
      <c r="K203" s="321"/>
      <c r="L203" s="310"/>
      <c r="M203" s="321"/>
      <c r="N203" s="310"/>
      <c r="O203" s="321"/>
      <c r="P203" s="310"/>
      <c r="Q203" s="321"/>
    </row>
    <row r="204" spans="1:17" s="322" customFormat="1" x14ac:dyDescent="0.25">
      <c r="A204" s="317"/>
      <c r="B204" s="310"/>
      <c r="C204" s="321"/>
      <c r="D204" s="310"/>
      <c r="E204" s="321"/>
      <c r="F204" s="310"/>
      <c r="G204" s="321"/>
      <c r="H204" s="310"/>
      <c r="I204" s="321"/>
      <c r="J204" s="310"/>
      <c r="K204" s="321"/>
      <c r="L204" s="310"/>
      <c r="M204" s="321"/>
      <c r="N204" s="310"/>
      <c r="O204" s="321"/>
      <c r="P204" s="310"/>
      <c r="Q204" s="321"/>
    </row>
    <row r="205" spans="1:17" s="322" customFormat="1" x14ac:dyDescent="0.25">
      <c r="A205" s="323" t="s">
        <v>1259</v>
      </c>
      <c r="B205" s="324"/>
      <c r="C205" s="323"/>
      <c r="D205" s="324"/>
      <c r="E205" s="323"/>
      <c r="F205" s="325"/>
      <c r="G205" s="326"/>
      <c r="H205" s="325"/>
      <c r="I205" s="326"/>
      <c r="J205" s="327"/>
      <c r="L205" s="327"/>
      <c r="N205" s="327"/>
      <c r="P205" s="327"/>
    </row>
  </sheetData>
  <autoFilter ref="A5:Q205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</autoFilter>
  <mergeCells count="192">
    <mergeCell ref="Q181:Q182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K181:K182"/>
    <mergeCell ref="L181:L182"/>
    <mergeCell ref="M181:M182"/>
    <mergeCell ref="N181:N182"/>
    <mergeCell ref="O181:O182"/>
    <mergeCell ref="P181:P182"/>
    <mergeCell ref="Q156:Q157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O156:O157"/>
    <mergeCell ref="P156:P157"/>
    <mergeCell ref="Q131:Q132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Q106:Q107"/>
    <mergeCell ref="B130:C130"/>
    <mergeCell ref="D130:E130"/>
    <mergeCell ref="F130:G130"/>
    <mergeCell ref="H130:I130"/>
    <mergeCell ref="J130:K130"/>
    <mergeCell ref="L130:M130"/>
    <mergeCell ref="N130:O130"/>
    <mergeCell ref="P130:Q130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81:Q82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Q56:Q57"/>
    <mergeCell ref="B80:C80"/>
    <mergeCell ref="D80:E80"/>
    <mergeCell ref="F80:G80"/>
    <mergeCell ref="H80:I80"/>
    <mergeCell ref="J80:K80"/>
    <mergeCell ref="L80:M80"/>
    <mergeCell ref="N80:O80"/>
    <mergeCell ref="P80:Q80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31:Q32"/>
    <mergeCell ref="B55:C55"/>
    <mergeCell ref="D55:E55"/>
    <mergeCell ref="F55:G55"/>
    <mergeCell ref="H55:I55"/>
    <mergeCell ref="J55:K55"/>
    <mergeCell ref="L55:M55"/>
    <mergeCell ref="N55:O55"/>
    <mergeCell ref="P55:Q55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B30:C30"/>
    <mergeCell ref="D30:E30"/>
    <mergeCell ref="F30:G30"/>
    <mergeCell ref="H30:I30"/>
    <mergeCell ref="J30:K30"/>
    <mergeCell ref="L30:M30"/>
    <mergeCell ref="N30:O30"/>
    <mergeCell ref="P30:Q30"/>
    <mergeCell ref="N6:N7"/>
    <mergeCell ref="O6:O7"/>
    <mergeCell ref="P6:P7"/>
    <mergeCell ref="Q6:Q7"/>
    <mergeCell ref="I6:I7"/>
    <mergeCell ref="J6:J7"/>
    <mergeCell ref="K6:K7"/>
    <mergeCell ref="L6:L7"/>
    <mergeCell ref="M6:M7"/>
    <mergeCell ref="B5:C5"/>
    <mergeCell ref="D5:E5"/>
    <mergeCell ref="F5:G5"/>
    <mergeCell ref="H5:I5"/>
    <mergeCell ref="J5:K5"/>
    <mergeCell ref="L5:M5"/>
    <mergeCell ref="N5:O5"/>
    <mergeCell ref="P5:Q5"/>
    <mergeCell ref="B6:B7"/>
    <mergeCell ref="C6:C7"/>
    <mergeCell ref="D6:D7"/>
    <mergeCell ref="E6:E7"/>
    <mergeCell ref="F6:F7"/>
    <mergeCell ref="G6:G7"/>
    <mergeCell ref="H6:H7"/>
  </mergeCell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992"/>
  <sheetViews>
    <sheetView workbookViewId="0">
      <selection activeCell="A993" sqref="A993"/>
    </sheetView>
  </sheetViews>
  <sheetFormatPr baseColWidth="10" defaultRowHeight="9" x14ac:dyDescent="0.15"/>
  <cols>
    <col min="1" max="1" width="23.85546875" style="2" customWidth="1"/>
    <col min="2" max="2" width="12" style="2" customWidth="1"/>
    <col min="3" max="3" width="8.7109375" style="2" customWidth="1"/>
    <col min="4" max="4" width="54.28515625" style="2" customWidth="1"/>
    <col min="5" max="5" width="17.85546875" style="2" customWidth="1"/>
    <col min="6" max="6" width="12" style="3" customWidth="1"/>
    <col min="7" max="7" width="11.42578125" style="3" customWidth="1"/>
    <col min="8" max="8" width="13" style="3" customWidth="1"/>
    <col min="9" max="9" width="12.28515625" style="3" customWidth="1"/>
    <col min="10" max="10" width="12" style="2" customWidth="1"/>
    <col min="11" max="11" width="14.5703125" style="2" customWidth="1"/>
    <col min="12" max="16384" width="11.42578125" style="1"/>
  </cols>
  <sheetData>
    <row r="2" spans="1:11" ht="13.9" customHeight="1" x14ac:dyDescent="0.2">
      <c r="A2" s="16" t="s">
        <v>1347</v>
      </c>
      <c r="B2" s="16"/>
      <c r="C2" s="16"/>
      <c r="D2" s="16"/>
      <c r="E2" s="16"/>
      <c r="G2" s="16"/>
      <c r="H2" s="16"/>
      <c r="I2" s="16"/>
      <c r="J2" s="16"/>
      <c r="K2" s="16"/>
    </row>
    <row r="3" spans="1:11" ht="13.9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3.9" customHeight="1" x14ac:dyDescent="0.2">
      <c r="A4" s="16" t="s">
        <v>1348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" customHeight="1" x14ac:dyDescent="0.15">
      <c r="A5" s="1"/>
    </row>
    <row r="6" spans="1:11" s="4" customFormat="1" ht="13.5" customHeight="1" thickBot="1" x14ac:dyDescent="0.3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7" t="s">
        <v>9</v>
      </c>
      <c r="K6" s="17" t="s">
        <v>10</v>
      </c>
    </row>
    <row r="7" spans="1:11" ht="13.5" customHeight="1" thickTop="1" x14ac:dyDescent="0.2">
      <c r="A7" s="19" t="s">
        <v>11</v>
      </c>
      <c r="B7" s="19" t="s">
        <v>12</v>
      </c>
      <c r="C7" s="19" t="s">
        <v>13</v>
      </c>
      <c r="D7" s="19" t="s">
        <v>14</v>
      </c>
      <c r="E7" s="19" t="s">
        <v>15</v>
      </c>
      <c r="F7" s="20">
        <v>115.16</v>
      </c>
      <c r="G7" s="20">
        <v>215</v>
      </c>
      <c r="H7" s="20">
        <v>27.5</v>
      </c>
      <c r="I7" s="20">
        <v>22</v>
      </c>
      <c r="J7" s="19">
        <v>220</v>
      </c>
      <c r="K7" s="19" t="s">
        <v>16</v>
      </c>
    </row>
    <row r="8" spans="1:11" ht="13.5" customHeight="1" x14ac:dyDescent="0.2">
      <c r="A8" s="21" t="s">
        <v>17</v>
      </c>
      <c r="B8" s="21" t="s">
        <v>12</v>
      </c>
      <c r="C8" s="21" t="s">
        <v>18</v>
      </c>
      <c r="D8" s="21" t="s">
        <v>14</v>
      </c>
      <c r="E8" s="21" t="s">
        <v>15</v>
      </c>
      <c r="F8" s="22">
        <v>148.07</v>
      </c>
      <c r="G8" s="22">
        <v>243</v>
      </c>
      <c r="H8" s="22">
        <v>28.5</v>
      </c>
      <c r="I8" s="22">
        <v>22.6</v>
      </c>
      <c r="J8" s="21">
        <v>400</v>
      </c>
      <c r="K8" s="21" t="s">
        <v>16</v>
      </c>
    </row>
    <row r="9" spans="1:11" ht="13.5" customHeight="1" x14ac:dyDescent="0.2">
      <c r="A9" s="21" t="s">
        <v>19</v>
      </c>
      <c r="B9" s="21" t="s">
        <v>12</v>
      </c>
      <c r="C9" s="21" t="s">
        <v>20</v>
      </c>
      <c r="D9" s="21" t="s">
        <v>14</v>
      </c>
      <c r="E9" s="21" t="s">
        <v>15</v>
      </c>
      <c r="F9" s="22">
        <v>124.71</v>
      </c>
      <c r="G9" s="22">
        <v>182.85</v>
      </c>
      <c r="H9" s="22">
        <v>26.5</v>
      </c>
      <c r="I9" s="22">
        <v>21</v>
      </c>
      <c r="J9" s="21">
        <v>420</v>
      </c>
      <c r="K9" s="21" t="s">
        <v>16</v>
      </c>
    </row>
    <row r="10" spans="1:11" s="5" customFormat="1" ht="13.5" customHeight="1" x14ac:dyDescent="0.2">
      <c r="A10" s="23"/>
      <c r="B10" s="24"/>
      <c r="C10" s="24"/>
      <c r="D10" s="24" t="s">
        <v>21</v>
      </c>
      <c r="E10" s="24"/>
      <c r="F10" s="25">
        <f>SUM(F7:F9)</f>
        <v>387.94</v>
      </c>
      <c r="G10" s="25">
        <f>SUM(G7:G9)</f>
        <v>640.85</v>
      </c>
      <c r="H10" s="25">
        <f>SUM(H7:H9)</f>
        <v>82.5</v>
      </c>
      <c r="I10" s="25">
        <f>SUM(I7:I9)</f>
        <v>65.599999999999994</v>
      </c>
      <c r="J10" s="24">
        <f>SUM(J7:J9)</f>
        <v>1040</v>
      </c>
      <c r="K10" s="26"/>
    </row>
    <row r="11" spans="1:11" ht="13.5" customHeight="1" x14ac:dyDescent="0.2">
      <c r="A11" s="21" t="s">
        <v>22</v>
      </c>
      <c r="B11" s="21" t="s">
        <v>12</v>
      </c>
      <c r="C11" s="21" t="s">
        <v>23</v>
      </c>
      <c r="D11" s="21" t="s">
        <v>24</v>
      </c>
      <c r="E11" s="21" t="s">
        <v>15</v>
      </c>
      <c r="F11" s="22">
        <v>149.80000000000001</v>
      </c>
      <c r="G11" s="22">
        <v>309</v>
      </c>
      <c r="H11" s="22">
        <v>32</v>
      </c>
      <c r="I11" s="22">
        <v>26</v>
      </c>
      <c r="J11" s="21">
        <v>750</v>
      </c>
      <c r="K11" s="21" t="s">
        <v>16</v>
      </c>
    </row>
    <row r="12" spans="1:11" s="5" customFormat="1" ht="13.5" customHeight="1" x14ac:dyDescent="0.2">
      <c r="A12" s="23"/>
      <c r="B12" s="24"/>
      <c r="C12" s="24"/>
      <c r="D12" s="24" t="s">
        <v>25</v>
      </c>
      <c r="E12" s="24"/>
      <c r="F12" s="25">
        <f>SUM(F11)</f>
        <v>149.80000000000001</v>
      </c>
      <c r="G12" s="25">
        <f>SUM(G11)</f>
        <v>309</v>
      </c>
      <c r="H12" s="25">
        <f>SUM(H11)</f>
        <v>32</v>
      </c>
      <c r="I12" s="25">
        <f>SUM(I11)</f>
        <v>26</v>
      </c>
      <c r="J12" s="25">
        <f>SUM(J11)</f>
        <v>750</v>
      </c>
      <c r="K12" s="26"/>
    </row>
    <row r="13" spans="1:11" ht="13.5" customHeight="1" x14ac:dyDescent="0.2">
      <c r="A13" s="21" t="s">
        <v>26</v>
      </c>
      <c r="B13" s="21" t="s">
        <v>27</v>
      </c>
      <c r="C13" s="21" t="s">
        <v>28</v>
      </c>
      <c r="D13" s="21" t="s">
        <v>29</v>
      </c>
      <c r="E13" s="21" t="s">
        <v>30</v>
      </c>
      <c r="F13" s="22">
        <v>1</v>
      </c>
      <c r="G13" s="22">
        <v>1.08</v>
      </c>
      <c r="H13" s="22">
        <v>5.7</v>
      </c>
      <c r="I13" s="22" t="s">
        <v>31</v>
      </c>
      <c r="J13" s="21">
        <v>5</v>
      </c>
      <c r="K13" s="21" t="s">
        <v>32</v>
      </c>
    </row>
    <row r="14" spans="1:11" ht="13.5" customHeight="1" x14ac:dyDescent="0.2">
      <c r="A14" s="21" t="s">
        <v>33</v>
      </c>
      <c r="B14" s="21" t="s">
        <v>34</v>
      </c>
      <c r="C14" s="21" t="s">
        <v>35</v>
      </c>
      <c r="D14" s="21" t="s">
        <v>29</v>
      </c>
      <c r="E14" s="21" t="s">
        <v>30</v>
      </c>
      <c r="F14" s="22">
        <v>1.54</v>
      </c>
      <c r="G14" s="22">
        <v>1.86</v>
      </c>
      <c r="H14" s="22">
        <v>6.7</v>
      </c>
      <c r="I14" s="22" t="s">
        <v>31</v>
      </c>
      <c r="J14" s="21">
        <v>30</v>
      </c>
      <c r="K14" s="21" t="s">
        <v>36</v>
      </c>
    </row>
    <row r="15" spans="1:11" ht="13.5" customHeight="1" x14ac:dyDescent="0.2">
      <c r="A15" s="21" t="s">
        <v>37</v>
      </c>
      <c r="B15" s="21" t="s">
        <v>38</v>
      </c>
      <c r="C15" s="21" t="s">
        <v>39</v>
      </c>
      <c r="D15" s="21" t="s">
        <v>29</v>
      </c>
      <c r="E15" s="21" t="s">
        <v>30</v>
      </c>
      <c r="F15" s="22">
        <v>13.54</v>
      </c>
      <c r="G15" s="22">
        <v>14.32</v>
      </c>
      <c r="H15" s="22">
        <v>13.2</v>
      </c>
      <c r="I15" s="22">
        <v>11.1</v>
      </c>
      <c r="J15" s="21">
        <v>75</v>
      </c>
      <c r="K15" s="21" t="s">
        <v>36</v>
      </c>
    </row>
    <row r="16" spans="1:11" ht="13.5" customHeight="1" x14ac:dyDescent="0.2">
      <c r="A16" s="21" t="s">
        <v>40</v>
      </c>
      <c r="B16" s="21" t="s">
        <v>41</v>
      </c>
      <c r="C16" s="21" t="s">
        <v>42</v>
      </c>
      <c r="D16" s="21" t="s">
        <v>29</v>
      </c>
      <c r="E16" s="21" t="s">
        <v>30</v>
      </c>
      <c r="F16" s="22">
        <v>2.0499999999999998</v>
      </c>
      <c r="G16" s="22">
        <v>1.57</v>
      </c>
      <c r="H16" s="22">
        <v>6.61</v>
      </c>
      <c r="I16" s="22">
        <v>5.64</v>
      </c>
      <c r="J16" s="21">
        <v>46</v>
      </c>
      <c r="K16" s="21" t="s">
        <v>36</v>
      </c>
    </row>
    <row r="17" spans="1:11" ht="13.5" customHeight="1" x14ac:dyDescent="0.2">
      <c r="A17" s="21" t="s">
        <v>43</v>
      </c>
      <c r="B17" s="21" t="s">
        <v>41</v>
      </c>
      <c r="C17" s="21" t="s">
        <v>13</v>
      </c>
      <c r="D17" s="21" t="s">
        <v>29</v>
      </c>
      <c r="E17" s="21" t="s">
        <v>30</v>
      </c>
      <c r="F17" s="22">
        <v>4.97</v>
      </c>
      <c r="G17" s="22">
        <v>5.51</v>
      </c>
      <c r="H17" s="22">
        <v>10.1</v>
      </c>
      <c r="I17" s="22">
        <v>8.1999999999999993</v>
      </c>
      <c r="J17" s="21">
        <v>16</v>
      </c>
      <c r="K17" s="21" t="s">
        <v>16</v>
      </c>
    </row>
    <row r="18" spans="1:11" ht="13.5" customHeight="1" x14ac:dyDescent="0.2">
      <c r="A18" s="21" t="s">
        <v>44</v>
      </c>
      <c r="B18" s="21" t="s">
        <v>45</v>
      </c>
      <c r="C18" s="21" t="s">
        <v>46</v>
      </c>
      <c r="D18" s="21" t="s">
        <v>29</v>
      </c>
      <c r="E18" s="21" t="s">
        <v>30</v>
      </c>
      <c r="F18" s="22">
        <v>1.36</v>
      </c>
      <c r="G18" s="22">
        <v>1.66</v>
      </c>
      <c r="H18" s="22">
        <v>6.2</v>
      </c>
      <c r="I18" s="22" t="s">
        <v>31</v>
      </c>
      <c r="J18" s="21">
        <v>25</v>
      </c>
      <c r="K18" s="21" t="s">
        <v>36</v>
      </c>
    </row>
    <row r="19" spans="1:11" ht="13.5" customHeight="1" x14ac:dyDescent="0.2">
      <c r="A19" s="21" t="s">
        <v>47</v>
      </c>
      <c r="B19" s="21" t="s">
        <v>48</v>
      </c>
      <c r="C19" s="21" t="s">
        <v>49</v>
      </c>
      <c r="D19" s="21" t="s">
        <v>29</v>
      </c>
      <c r="E19" s="21" t="s">
        <v>30</v>
      </c>
      <c r="F19" s="22">
        <v>2.88</v>
      </c>
      <c r="G19" s="22">
        <v>2.06</v>
      </c>
      <c r="H19" s="22">
        <v>8</v>
      </c>
      <c r="I19" s="22" t="s">
        <v>31</v>
      </c>
      <c r="J19" s="21">
        <v>18</v>
      </c>
      <c r="K19" s="21" t="s">
        <v>32</v>
      </c>
    </row>
    <row r="20" spans="1:11" ht="13.5" customHeight="1" x14ac:dyDescent="0.2">
      <c r="A20" s="21" t="s">
        <v>50</v>
      </c>
      <c r="B20" s="21" t="s">
        <v>41</v>
      </c>
      <c r="C20" s="21" t="s">
        <v>51</v>
      </c>
      <c r="D20" s="21" t="s">
        <v>29</v>
      </c>
      <c r="E20" s="21" t="s">
        <v>30</v>
      </c>
      <c r="F20" s="22">
        <v>1.82</v>
      </c>
      <c r="G20" s="22">
        <v>1.5</v>
      </c>
      <c r="H20" s="22">
        <v>6.5</v>
      </c>
      <c r="I20" s="22" t="s">
        <v>31</v>
      </c>
      <c r="J20" s="21">
        <v>40</v>
      </c>
      <c r="K20" s="21" t="s">
        <v>36</v>
      </c>
    </row>
    <row r="21" spans="1:11" ht="13.5" customHeight="1" x14ac:dyDescent="0.2">
      <c r="A21" s="21" t="s">
        <v>52</v>
      </c>
      <c r="B21" s="21" t="s">
        <v>53</v>
      </c>
      <c r="C21" s="21" t="s">
        <v>54</v>
      </c>
      <c r="D21" s="21" t="s">
        <v>29</v>
      </c>
      <c r="E21" s="21" t="s">
        <v>15</v>
      </c>
      <c r="F21" s="22">
        <v>2.92</v>
      </c>
      <c r="G21" s="22">
        <v>1.54</v>
      </c>
      <c r="H21" s="22">
        <v>6.2</v>
      </c>
      <c r="I21" s="22">
        <v>4.96</v>
      </c>
      <c r="J21" s="21">
        <v>20</v>
      </c>
      <c r="K21" s="21" t="s">
        <v>36</v>
      </c>
    </row>
    <row r="22" spans="1:11" s="5" customFormat="1" ht="13.5" customHeight="1" x14ac:dyDescent="0.2">
      <c r="A22" s="23"/>
      <c r="B22" s="24"/>
      <c r="C22" s="24"/>
      <c r="D22" s="24" t="s">
        <v>55</v>
      </c>
      <c r="E22" s="24"/>
      <c r="F22" s="25">
        <f>SUM(F13:F21)</f>
        <v>32.08</v>
      </c>
      <c r="G22" s="25">
        <f>SUM(G13:G21)</f>
        <v>31.1</v>
      </c>
      <c r="H22" s="25">
        <f>SUM(H13:H21)</f>
        <v>69.210000000000008</v>
      </c>
      <c r="I22" s="25">
        <f>SUM(I13:I21)</f>
        <v>29.9</v>
      </c>
      <c r="J22" s="25">
        <f>SUM(J13:J21)</f>
        <v>275</v>
      </c>
      <c r="K22" s="26"/>
    </row>
    <row r="23" spans="1:11" ht="13.5" customHeight="1" x14ac:dyDescent="0.2">
      <c r="A23" s="21" t="s">
        <v>56</v>
      </c>
      <c r="B23" s="21" t="s">
        <v>57</v>
      </c>
      <c r="C23" s="21" t="s">
        <v>58</v>
      </c>
      <c r="D23" s="21" t="s">
        <v>59</v>
      </c>
      <c r="E23" s="21" t="s">
        <v>30</v>
      </c>
      <c r="F23" s="22">
        <v>49.11</v>
      </c>
      <c r="G23" s="22">
        <v>66</v>
      </c>
      <c r="H23" s="22">
        <v>22.5</v>
      </c>
      <c r="I23" s="22">
        <v>18.600000000000001</v>
      </c>
      <c r="J23" s="21">
        <v>275</v>
      </c>
      <c r="K23" s="21" t="s">
        <v>16</v>
      </c>
    </row>
    <row r="24" spans="1:11" ht="13.5" customHeight="1" x14ac:dyDescent="0.2">
      <c r="A24" s="21" t="s">
        <v>60</v>
      </c>
      <c r="B24" s="21" t="s">
        <v>12</v>
      </c>
      <c r="C24" s="21" t="s">
        <v>61</v>
      </c>
      <c r="D24" s="21" t="s">
        <v>59</v>
      </c>
      <c r="E24" s="21" t="s">
        <v>15</v>
      </c>
      <c r="F24" s="22">
        <v>59.16</v>
      </c>
      <c r="G24" s="22">
        <v>75.61</v>
      </c>
      <c r="H24" s="22">
        <v>24</v>
      </c>
      <c r="I24" s="22">
        <v>18.2</v>
      </c>
      <c r="J24" s="21">
        <v>300</v>
      </c>
      <c r="K24" s="21" t="s">
        <v>16</v>
      </c>
    </row>
    <row r="25" spans="1:11" ht="13.5" customHeight="1" x14ac:dyDescent="0.2">
      <c r="A25" s="21" t="s">
        <v>62</v>
      </c>
      <c r="B25" s="21" t="s">
        <v>41</v>
      </c>
      <c r="C25" s="21" t="s">
        <v>63</v>
      </c>
      <c r="D25" s="21" t="s">
        <v>59</v>
      </c>
      <c r="E25" s="21" t="s">
        <v>15</v>
      </c>
      <c r="F25" s="22">
        <v>84.14</v>
      </c>
      <c r="G25" s="22">
        <v>89.36</v>
      </c>
      <c r="H25" s="22">
        <v>26.64</v>
      </c>
      <c r="I25" s="22">
        <v>21.8</v>
      </c>
      <c r="J25" s="21">
        <v>410</v>
      </c>
      <c r="K25" s="21" t="s">
        <v>16</v>
      </c>
    </row>
    <row r="26" spans="1:11" ht="13.5" customHeight="1" x14ac:dyDescent="0.2">
      <c r="A26" s="21" t="s">
        <v>64</v>
      </c>
      <c r="B26" s="21" t="s">
        <v>12</v>
      </c>
      <c r="C26" s="21" t="s">
        <v>65</v>
      </c>
      <c r="D26" s="21" t="s">
        <v>59</v>
      </c>
      <c r="E26" s="21" t="s">
        <v>15</v>
      </c>
      <c r="F26" s="22">
        <v>77.52</v>
      </c>
      <c r="G26" s="22">
        <v>124</v>
      </c>
      <c r="H26" s="22">
        <v>25.75</v>
      </c>
      <c r="I26" s="22">
        <v>20.9</v>
      </c>
      <c r="J26" s="21">
        <v>420</v>
      </c>
      <c r="K26" s="21" t="s">
        <v>16</v>
      </c>
    </row>
    <row r="27" spans="1:11" ht="13.5" customHeight="1" x14ac:dyDescent="0.2">
      <c r="A27" s="21" t="s">
        <v>66</v>
      </c>
      <c r="B27" s="21" t="s">
        <v>67</v>
      </c>
      <c r="C27" s="21" t="s">
        <v>68</v>
      </c>
      <c r="D27" s="21" t="s">
        <v>59</v>
      </c>
      <c r="E27" s="21" t="s">
        <v>30</v>
      </c>
      <c r="F27" s="22">
        <v>30.15</v>
      </c>
      <c r="G27" s="22">
        <v>34.479999999999997</v>
      </c>
      <c r="H27" s="22">
        <v>17</v>
      </c>
      <c r="I27" s="22">
        <v>13.5</v>
      </c>
      <c r="J27" s="21">
        <v>168</v>
      </c>
      <c r="K27" s="21" t="s">
        <v>16</v>
      </c>
    </row>
    <row r="28" spans="1:11" s="5" customFormat="1" ht="13.5" customHeight="1" x14ac:dyDescent="0.2">
      <c r="A28" s="23"/>
      <c r="B28" s="24"/>
      <c r="C28" s="24"/>
      <c r="D28" s="24" t="s">
        <v>69</v>
      </c>
      <c r="E28" s="24"/>
      <c r="F28" s="25">
        <f>SUM(F23:F27)</f>
        <v>300.08</v>
      </c>
      <c r="G28" s="25">
        <f>SUM(G23:G27)</f>
        <v>389.45000000000005</v>
      </c>
      <c r="H28" s="25">
        <f>SUM(H23:H27)</f>
        <v>115.89</v>
      </c>
      <c r="I28" s="25">
        <f>SUM(I23:I27)</f>
        <v>93</v>
      </c>
      <c r="J28" s="25">
        <f>SUM(J23:J27)</f>
        <v>1573</v>
      </c>
      <c r="K28" s="26"/>
    </row>
    <row r="29" spans="1:11" ht="13.5" customHeight="1" x14ac:dyDescent="0.2">
      <c r="A29" s="21" t="s">
        <v>70</v>
      </c>
      <c r="B29" s="21" t="s">
        <v>71</v>
      </c>
      <c r="C29" s="21" t="s">
        <v>72</v>
      </c>
      <c r="D29" s="21" t="s">
        <v>73</v>
      </c>
      <c r="E29" s="21" t="s">
        <v>30</v>
      </c>
      <c r="F29" s="22">
        <v>6.03</v>
      </c>
      <c r="G29" s="22">
        <v>6.25</v>
      </c>
      <c r="H29" s="22">
        <v>10.58</v>
      </c>
      <c r="I29" s="22">
        <v>9</v>
      </c>
      <c r="J29" s="21">
        <v>85</v>
      </c>
      <c r="K29" s="21" t="s">
        <v>16</v>
      </c>
    </row>
    <row r="30" spans="1:11" ht="13.5" customHeight="1" x14ac:dyDescent="0.2">
      <c r="A30" s="21" t="s">
        <v>74</v>
      </c>
      <c r="B30" s="21" t="s">
        <v>12</v>
      </c>
      <c r="C30" s="21" t="s">
        <v>68</v>
      </c>
      <c r="D30" s="21" t="s">
        <v>73</v>
      </c>
      <c r="E30" s="21" t="s">
        <v>15</v>
      </c>
      <c r="F30" s="22">
        <v>14.05</v>
      </c>
      <c r="G30" s="22">
        <v>9.11</v>
      </c>
      <c r="H30" s="22">
        <v>11.96</v>
      </c>
      <c r="I30" s="22">
        <v>10.050000000000001</v>
      </c>
      <c r="J30" s="21">
        <v>90</v>
      </c>
      <c r="K30" s="21" t="s">
        <v>36</v>
      </c>
    </row>
    <row r="31" spans="1:11" ht="13.5" customHeight="1" x14ac:dyDescent="0.2">
      <c r="A31" s="21" t="s">
        <v>75</v>
      </c>
      <c r="B31" s="21" t="s">
        <v>76</v>
      </c>
      <c r="C31" s="21" t="s">
        <v>77</v>
      </c>
      <c r="D31" s="21" t="s">
        <v>73</v>
      </c>
      <c r="E31" s="21" t="s">
        <v>30</v>
      </c>
      <c r="F31" s="22">
        <v>28.53</v>
      </c>
      <c r="G31" s="22">
        <v>31</v>
      </c>
      <c r="H31" s="22">
        <v>16.14</v>
      </c>
      <c r="I31" s="22">
        <v>11</v>
      </c>
      <c r="J31" s="21">
        <v>110</v>
      </c>
      <c r="K31" s="21" t="s">
        <v>16</v>
      </c>
    </row>
    <row r="32" spans="1:11" s="5" customFormat="1" ht="13.5" customHeight="1" x14ac:dyDescent="0.2">
      <c r="A32" s="23"/>
      <c r="B32" s="24"/>
      <c r="C32" s="24"/>
      <c r="D32" s="24" t="s">
        <v>21</v>
      </c>
      <c r="E32" s="24"/>
      <c r="F32" s="25">
        <f>SUM(F29:F31)</f>
        <v>48.61</v>
      </c>
      <c r="G32" s="25">
        <f>SUM(G29:G31)</f>
        <v>46.36</v>
      </c>
      <c r="H32" s="25">
        <f>SUM(H29:H31)</f>
        <v>38.68</v>
      </c>
      <c r="I32" s="25">
        <f>SUM(I29:I31)</f>
        <v>30.05</v>
      </c>
      <c r="J32" s="25">
        <f>SUM(J29:J31)</f>
        <v>285</v>
      </c>
      <c r="K32" s="26"/>
    </row>
    <row r="33" spans="1:11" ht="13.5" customHeight="1" x14ac:dyDescent="0.2">
      <c r="A33" s="21" t="s">
        <v>78</v>
      </c>
      <c r="B33" s="21" t="s">
        <v>12</v>
      </c>
      <c r="C33" s="21" t="s">
        <v>42</v>
      </c>
      <c r="D33" s="21" t="s">
        <v>79</v>
      </c>
      <c r="E33" s="21" t="s">
        <v>15</v>
      </c>
      <c r="F33" s="22">
        <v>98.96</v>
      </c>
      <c r="G33" s="22">
        <v>190.58</v>
      </c>
      <c r="H33" s="22">
        <v>27</v>
      </c>
      <c r="I33" s="22">
        <v>21.5</v>
      </c>
      <c r="J33" s="21">
        <v>500</v>
      </c>
      <c r="K33" s="21" t="s">
        <v>16</v>
      </c>
    </row>
    <row r="34" spans="1:11" ht="13.5" customHeight="1" x14ac:dyDescent="0.2">
      <c r="A34" s="21" t="s">
        <v>80</v>
      </c>
      <c r="B34" s="21" t="s">
        <v>71</v>
      </c>
      <c r="C34" s="21" t="s">
        <v>81</v>
      </c>
      <c r="D34" s="21" t="s">
        <v>79</v>
      </c>
      <c r="E34" s="21" t="s">
        <v>30</v>
      </c>
      <c r="F34" s="22">
        <v>49</v>
      </c>
      <c r="G34" s="22">
        <v>108</v>
      </c>
      <c r="H34" s="22">
        <v>22</v>
      </c>
      <c r="I34" s="22">
        <v>18</v>
      </c>
      <c r="J34" s="21">
        <v>250</v>
      </c>
      <c r="K34" s="21" t="s">
        <v>16</v>
      </c>
    </row>
    <row r="35" spans="1:11" ht="13.5" customHeight="1" x14ac:dyDescent="0.2">
      <c r="A35" s="21" t="s">
        <v>82</v>
      </c>
      <c r="B35" s="21" t="s">
        <v>48</v>
      </c>
      <c r="C35" s="21" t="s">
        <v>83</v>
      </c>
      <c r="D35" s="21" t="s">
        <v>79</v>
      </c>
      <c r="E35" s="21" t="s">
        <v>15</v>
      </c>
      <c r="F35" s="22">
        <v>96.33</v>
      </c>
      <c r="G35" s="22">
        <v>172</v>
      </c>
      <c r="H35" s="22">
        <v>27</v>
      </c>
      <c r="I35" s="22">
        <v>22.9</v>
      </c>
      <c r="J35" s="21">
        <v>470</v>
      </c>
      <c r="K35" s="21" t="s">
        <v>16</v>
      </c>
    </row>
    <row r="36" spans="1:11" s="6" customFormat="1" ht="12.75" x14ac:dyDescent="0.2">
      <c r="A36" s="27"/>
      <c r="B36" s="28"/>
      <c r="C36" s="28"/>
      <c r="D36" s="29" t="s">
        <v>21</v>
      </c>
      <c r="E36" s="28"/>
      <c r="F36" s="55">
        <f>SUM(F33:F35)</f>
        <v>244.28999999999996</v>
      </c>
      <c r="G36" s="55">
        <f>SUM(G33:G35)</f>
        <v>470.58000000000004</v>
      </c>
      <c r="H36" s="55">
        <f>SUM(H33:H35)</f>
        <v>76</v>
      </c>
      <c r="I36" s="55">
        <f>SUM(I33:I35)</f>
        <v>62.4</v>
      </c>
      <c r="J36" s="55">
        <f>SUM(J33:J35)</f>
        <v>1220</v>
      </c>
      <c r="K36" s="56"/>
    </row>
    <row r="37" spans="1:11" ht="13.5" customHeight="1" x14ac:dyDescent="0.2">
      <c r="A37" s="21" t="s">
        <v>84</v>
      </c>
      <c r="B37" s="21" t="s">
        <v>12</v>
      </c>
      <c r="C37" s="21" t="s">
        <v>85</v>
      </c>
      <c r="D37" s="21" t="s">
        <v>86</v>
      </c>
      <c r="E37" s="21" t="s">
        <v>15</v>
      </c>
      <c r="F37" s="22">
        <v>48.34</v>
      </c>
      <c r="G37" s="22">
        <v>50.52</v>
      </c>
      <c r="H37" s="22">
        <v>20</v>
      </c>
      <c r="I37" s="22">
        <v>16.2</v>
      </c>
      <c r="J37" s="21">
        <v>200</v>
      </c>
      <c r="K37" s="21" t="s">
        <v>16</v>
      </c>
    </row>
    <row r="38" spans="1:11" s="5" customFormat="1" ht="13.5" customHeight="1" x14ac:dyDescent="0.2">
      <c r="A38" s="23"/>
      <c r="B38" s="24"/>
      <c r="C38" s="24"/>
      <c r="D38" s="24" t="s">
        <v>25</v>
      </c>
      <c r="E38" s="24"/>
      <c r="F38" s="25">
        <f>SUM(F37)</f>
        <v>48.34</v>
      </c>
      <c r="G38" s="25">
        <f>SUM(G37)</f>
        <v>50.52</v>
      </c>
      <c r="H38" s="25">
        <f>SUM(H37)</f>
        <v>20</v>
      </c>
      <c r="I38" s="25">
        <f>SUM(I37)</f>
        <v>16.2</v>
      </c>
      <c r="J38" s="25">
        <f>SUM(J37)</f>
        <v>200</v>
      </c>
      <c r="K38" s="26"/>
    </row>
    <row r="39" spans="1:11" ht="13.5" customHeight="1" x14ac:dyDescent="0.2">
      <c r="A39" s="21" t="s">
        <v>87</v>
      </c>
      <c r="B39" s="21" t="s">
        <v>12</v>
      </c>
      <c r="C39" s="21" t="s">
        <v>88</v>
      </c>
      <c r="D39" s="21" t="s">
        <v>89</v>
      </c>
      <c r="E39" s="21" t="s">
        <v>15</v>
      </c>
      <c r="F39" s="22">
        <v>19.98</v>
      </c>
      <c r="G39" s="22">
        <v>52.36</v>
      </c>
      <c r="H39" s="22">
        <v>15.95</v>
      </c>
      <c r="I39" s="22">
        <v>12.76</v>
      </c>
      <c r="J39" s="21">
        <v>128</v>
      </c>
      <c r="K39" s="21" t="s">
        <v>16</v>
      </c>
    </row>
    <row r="40" spans="1:11" s="5" customFormat="1" ht="14.25" customHeight="1" x14ac:dyDescent="0.2">
      <c r="A40" s="57"/>
      <c r="B40" s="58"/>
      <c r="C40" s="58"/>
      <c r="D40" s="59" t="s">
        <v>25</v>
      </c>
      <c r="E40" s="58"/>
      <c r="F40" s="60">
        <f>SUM(F39)</f>
        <v>19.98</v>
      </c>
      <c r="G40" s="60">
        <f>SUM(G39)</f>
        <v>52.36</v>
      </c>
      <c r="H40" s="60">
        <f>SUM(H39)</f>
        <v>15.95</v>
      </c>
      <c r="I40" s="60">
        <f>SUM(I39)</f>
        <v>12.76</v>
      </c>
      <c r="J40" s="60">
        <f>SUM(J39)</f>
        <v>128</v>
      </c>
      <c r="K40" s="61"/>
    </row>
    <row r="41" spans="1:11" ht="13.9" customHeight="1" thickBot="1" x14ac:dyDescent="0.25">
      <c r="A41" s="361" t="s">
        <v>536</v>
      </c>
      <c r="B41" s="361"/>
      <c r="C41" s="361"/>
      <c r="D41" s="62" t="s">
        <v>90</v>
      </c>
      <c r="E41" s="62"/>
      <c r="F41" s="63">
        <f>F40+F38+F36+F32+F28+F22+F12+F10</f>
        <v>1231.1200000000001</v>
      </c>
      <c r="G41" s="63">
        <f>G40+G38+G36+G32+G28+G22+G12+G10</f>
        <v>1990.2200000000003</v>
      </c>
      <c r="H41" s="63">
        <f>H40+H38+H36+H32+H28+H22+H12+H10</f>
        <v>450.23</v>
      </c>
      <c r="I41" s="63">
        <f>I40+I38+I36+I32+I28+I22+I12+I10</f>
        <v>335.90999999999997</v>
      </c>
      <c r="J41" s="63">
        <f>J40+J38+J36+J32+J28+J22+J12+J10</f>
        <v>5471</v>
      </c>
      <c r="K41" s="62"/>
    </row>
    <row r="42" spans="1:11" ht="13.5" customHeight="1" thickTop="1" x14ac:dyDescent="0.2">
      <c r="A42" s="31" t="s">
        <v>91</v>
      </c>
      <c r="B42" s="31" t="s">
        <v>48</v>
      </c>
      <c r="C42" s="31" t="s">
        <v>92</v>
      </c>
      <c r="D42" s="31" t="s">
        <v>29</v>
      </c>
      <c r="E42" s="31" t="s">
        <v>93</v>
      </c>
      <c r="F42" s="32">
        <v>0.73</v>
      </c>
      <c r="G42" s="32">
        <v>0.5</v>
      </c>
      <c r="H42" s="32">
        <v>4.38</v>
      </c>
      <c r="I42" s="32" t="s">
        <v>31</v>
      </c>
      <c r="J42" s="31">
        <v>15</v>
      </c>
      <c r="K42" s="31" t="s">
        <v>32</v>
      </c>
    </row>
    <row r="43" spans="1:11" s="7" customFormat="1" ht="16.149999999999999" customHeight="1" thickBot="1" x14ac:dyDescent="0.25">
      <c r="A43" s="363" t="s">
        <v>537</v>
      </c>
      <c r="B43" s="364"/>
      <c r="C43" s="365"/>
      <c r="D43" s="64" t="s">
        <v>25</v>
      </c>
      <c r="E43" s="65"/>
      <c r="F43" s="66">
        <f>SUM(F42)</f>
        <v>0.73</v>
      </c>
      <c r="G43" s="66">
        <f>SUM(G42)</f>
        <v>0.5</v>
      </c>
      <c r="H43" s="66">
        <f>SUM(H42)</f>
        <v>4.38</v>
      </c>
      <c r="I43" s="66">
        <f>SUM(I42)</f>
        <v>0</v>
      </c>
      <c r="J43" s="66">
        <f>SUM(J42)</f>
        <v>15</v>
      </c>
      <c r="K43" s="67"/>
    </row>
    <row r="44" spans="1:11" ht="13.5" customHeight="1" thickTop="1" x14ac:dyDescent="0.2">
      <c r="A44" s="33" t="s">
        <v>94</v>
      </c>
      <c r="B44" s="33" t="s">
        <v>76</v>
      </c>
      <c r="C44" s="33" t="s">
        <v>95</v>
      </c>
      <c r="D44" s="33" t="s">
        <v>29</v>
      </c>
      <c r="E44" s="33" t="s">
        <v>96</v>
      </c>
      <c r="F44" s="33">
        <v>5.0199999999999996</v>
      </c>
      <c r="G44" s="33">
        <v>6.27</v>
      </c>
      <c r="H44" s="33">
        <v>10.98</v>
      </c>
      <c r="I44" s="33">
        <v>7.95</v>
      </c>
      <c r="J44" s="33">
        <v>60</v>
      </c>
      <c r="K44" s="33" t="s">
        <v>16</v>
      </c>
    </row>
    <row r="45" spans="1:11" ht="13.5" customHeight="1" x14ac:dyDescent="0.2">
      <c r="A45" s="21" t="s">
        <v>97</v>
      </c>
      <c r="B45" s="21" t="s">
        <v>76</v>
      </c>
      <c r="C45" s="21" t="s">
        <v>65</v>
      </c>
      <c r="D45" s="21" t="s">
        <v>29</v>
      </c>
      <c r="E45" s="21" t="s">
        <v>98</v>
      </c>
      <c r="F45" s="21">
        <v>9.94</v>
      </c>
      <c r="G45" s="21">
        <v>9</v>
      </c>
      <c r="H45" s="21">
        <v>11</v>
      </c>
      <c r="I45" s="21">
        <v>8.84</v>
      </c>
      <c r="J45" s="21">
        <v>75</v>
      </c>
      <c r="K45" s="21" t="s">
        <v>36</v>
      </c>
    </row>
    <row r="46" spans="1:11" s="5" customFormat="1" ht="13.5" customHeight="1" x14ac:dyDescent="0.2">
      <c r="A46" s="34"/>
      <c r="B46" s="35"/>
      <c r="C46" s="35"/>
      <c r="D46" s="36" t="s">
        <v>99</v>
      </c>
      <c r="E46" s="36"/>
      <c r="F46" s="36">
        <f>SUM(F44:F45)</f>
        <v>14.959999999999999</v>
      </c>
      <c r="G46" s="36">
        <f>SUM(G44:G45)</f>
        <v>15.27</v>
      </c>
      <c r="H46" s="36">
        <f>SUM(H44:H45)</f>
        <v>21.98</v>
      </c>
      <c r="I46" s="36">
        <f>SUM(I44:I45)</f>
        <v>16.79</v>
      </c>
      <c r="J46" s="36">
        <f>SUM(J44:J45)</f>
        <v>135</v>
      </c>
      <c r="K46" s="37"/>
    </row>
    <row r="47" spans="1:11" ht="13.5" customHeight="1" x14ac:dyDescent="0.2">
      <c r="A47" s="33" t="s">
        <v>100</v>
      </c>
      <c r="B47" s="33" t="s">
        <v>101</v>
      </c>
      <c r="C47" s="33" t="s">
        <v>102</v>
      </c>
      <c r="D47" s="33" t="s">
        <v>86</v>
      </c>
      <c r="E47" s="33" t="s">
        <v>98</v>
      </c>
      <c r="F47" s="38">
        <v>19.98</v>
      </c>
      <c r="G47" s="38">
        <v>23</v>
      </c>
      <c r="H47" s="38">
        <v>15.5</v>
      </c>
      <c r="I47" s="38">
        <v>12.75</v>
      </c>
      <c r="J47" s="33">
        <v>145</v>
      </c>
      <c r="K47" s="33" t="s">
        <v>16</v>
      </c>
    </row>
    <row r="48" spans="1:11" ht="13.5" customHeight="1" x14ac:dyDescent="0.2">
      <c r="A48" s="21" t="s">
        <v>103</v>
      </c>
      <c r="B48" s="21" t="s">
        <v>76</v>
      </c>
      <c r="C48" s="21" t="s">
        <v>104</v>
      </c>
      <c r="D48" s="21" t="s">
        <v>86</v>
      </c>
      <c r="E48" s="21" t="s">
        <v>96</v>
      </c>
      <c r="F48" s="22">
        <v>25.38</v>
      </c>
      <c r="G48" s="22">
        <v>27.22</v>
      </c>
      <c r="H48" s="22">
        <v>16</v>
      </c>
      <c r="I48" s="22">
        <v>13.2</v>
      </c>
      <c r="J48" s="21">
        <v>140</v>
      </c>
      <c r="K48" s="21" t="s">
        <v>16</v>
      </c>
    </row>
    <row r="49" spans="1:11" s="5" customFormat="1" ht="13.5" customHeight="1" x14ac:dyDescent="0.2">
      <c r="A49" s="34"/>
      <c r="B49" s="35"/>
      <c r="C49" s="35"/>
      <c r="D49" s="24" t="s">
        <v>99</v>
      </c>
      <c r="E49" s="24"/>
      <c r="F49" s="25">
        <f>SUM(F47:F48)</f>
        <v>45.36</v>
      </c>
      <c r="G49" s="25">
        <f>SUM(G47:G48)</f>
        <v>50.22</v>
      </c>
      <c r="H49" s="25">
        <f>SUM(H47:H48)</f>
        <v>31.5</v>
      </c>
      <c r="I49" s="25">
        <f>SUM(I47:I48)</f>
        <v>25.95</v>
      </c>
      <c r="J49" s="25">
        <f>SUM(J47:J48)</f>
        <v>285</v>
      </c>
      <c r="K49" s="26"/>
    </row>
    <row r="50" spans="1:11" ht="13.5" customHeight="1" x14ac:dyDescent="0.2">
      <c r="A50" s="21" t="s">
        <v>105</v>
      </c>
      <c r="B50" s="21" t="s">
        <v>106</v>
      </c>
      <c r="C50" s="21" t="s">
        <v>107</v>
      </c>
      <c r="D50" s="21" t="s">
        <v>89</v>
      </c>
      <c r="E50" s="21" t="s">
        <v>96</v>
      </c>
      <c r="F50" s="22">
        <v>33.67</v>
      </c>
      <c r="G50" s="22">
        <v>35.61</v>
      </c>
      <c r="H50" s="22">
        <v>17.7</v>
      </c>
      <c r="I50" s="22">
        <v>14.8</v>
      </c>
      <c r="J50" s="21">
        <v>240</v>
      </c>
      <c r="K50" s="21" t="s">
        <v>16</v>
      </c>
    </row>
    <row r="51" spans="1:11" ht="13.5" customHeight="1" x14ac:dyDescent="0.2">
      <c r="A51" s="21" t="s">
        <v>108</v>
      </c>
      <c r="B51" s="21" t="s">
        <v>101</v>
      </c>
      <c r="C51" s="21" t="s">
        <v>61</v>
      </c>
      <c r="D51" s="21" t="s">
        <v>89</v>
      </c>
      <c r="E51" s="21" t="s">
        <v>98</v>
      </c>
      <c r="F51" s="22">
        <v>11.3</v>
      </c>
      <c r="G51" s="22">
        <v>11.58</v>
      </c>
      <c r="H51" s="22">
        <v>13.1</v>
      </c>
      <c r="I51" s="22">
        <v>10.93</v>
      </c>
      <c r="J51" s="21">
        <v>120</v>
      </c>
      <c r="K51" s="21" t="s">
        <v>36</v>
      </c>
    </row>
    <row r="52" spans="1:11" s="5" customFormat="1" ht="16.5" customHeight="1" x14ac:dyDescent="0.2">
      <c r="A52" s="68"/>
      <c r="B52" s="59"/>
      <c r="C52" s="59"/>
      <c r="D52" s="59" t="s">
        <v>99</v>
      </c>
      <c r="E52" s="59"/>
      <c r="F52" s="69">
        <f>SUM(F50:F51)</f>
        <v>44.97</v>
      </c>
      <c r="G52" s="69">
        <f>SUM(G50:G51)</f>
        <v>47.19</v>
      </c>
      <c r="H52" s="69">
        <f>SUM(H50:H51)</f>
        <v>30.799999999999997</v>
      </c>
      <c r="I52" s="69">
        <f>SUM(I50:I51)</f>
        <v>25.73</v>
      </c>
      <c r="J52" s="69">
        <f>SUM(J50:J51)</f>
        <v>360</v>
      </c>
      <c r="K52" s="70"/>
    </row>
    <row r="53" spans="1:11" s="5" customFormat="1" ht="15.75" customHeight="1" thickBot="1" x14ac:dyDescent="0.25">
      <c r="A53" s="366" t="s">
        <v>538</v>
      </c>
      <c r="B53" s="367"/>
      <c r="C53" s="368"/>
      <c r="D53" s="62" t="s">
        <v>109</v>
      </c>
      <c r="E53" s="62"/>
      <c r="F53" s="63">
        <f>F46+F49+F52</f>
        <v>105.28999999999999</v>
      </c>
      <c r="G53" s="63">
        <f>G46+G49+G52</f>
        <v>112.67999999999999</v>
      </c>
      <c r="H53" s="63">
        <f>H46+H49+H52</f>
        <v>84.28</v>
      </c>
      <c r="I53" s="63">
        <f>I46+I49+I52</f>
        <v>68.47</v>
      </c>
      <c r="J53" s="63">
        <f>J46+J49+J52</f>
        <v>780</v>
      </c>
      <c r="K53" s="62"/>
    </row>
    <row r="54" spans="1:11" ht="13.5" customHeight="1" thickTop="1" x14ac:dyDescent="0.2">
      <c r="A54" s="33" t="s">
        <v>110</v>
      </c>
      <c r="B54" s="33" t="s">
        <v>41</v>
      </c>
      <c r="C54" s="33" t="s">
        <v>111</v>
      </c>
      <c r="D54" s="33" t="s">
        <v>29</v>
      </c>
      <c r="E54" s="33" t="s">
        <v>112</v>
      </c>
      <c r="F54" s="38">
        <v>7.83</v>
      </c>
      <c r="G54" s="38">
        <v>8.5500000000000007</v>
      </c>
      <c r="H54" s="38">
        <v>10.3</v>
      </c>
      <c r="I54" s="38">
        <v>8.6</v>
      </c>
      <c r="J54" s="33">
        <v>24</v>
      </c>
      <c r="K54" s="33" t="s">
        <v>36</v>
      </c>
    </row>
    <row r="55" spans="1:11" ht="13.5" customHeight="1" x14ac:dyDescent="0.2">
      <c r="A55" s="21" t="s">
        <v>113</v>
      </c>
      <c r="B55" s="21" t="s">
        <v>41</v>
      </c>
      <c r="C55" s="21" t="s">
        <v>114</v>
      </c>
      <c r="D55" s="21" t="s">
        <v>29</v>
      </c>
      <c r="E55" s="21" t="s">
        <v>112</v>
      </c>
      <c r="F55" s="22">
        <v>3.73</v>
      </c>
      <c r="G55" s="22">
        <v>3.02</v>
      </c>
      <c r="H55" s="22">
        <v>8.14</v>
      </c>
      <c r="I55" s="22">
        <v>6.8</v>
      </c>
      <c r="J55" s="21">
        <v>20</v>
      </c>
      <c r="K55" s="21" t="s">
        <v>36</v>
      </c>
    </row>
    <row r="56" spans="1:11" ht="13.5" customHeight="1" x14ac:dyDescent="0.2">
      <c r="A56" s="21" t="s">
        <v>115</v>
      </c>
      <c r="B56" s="21" t="s">
        <v>45</v>
      </c>
      <c r="C56" s="21" t="s">
        <v>116</v>
      </c>
      <c r="D56" s="21" t="s">
        <v>29</v>
      </c>
      <c r="E56" s="21" t="s">
        <v>117</v>
      </c>
      <c r="F56" s="22">
        <v>1.26</v>
      </c>
      <c r="G56" s="22">
        <v>1.39</v>
      </c>
      <c r="H56" s="22">
        <v>5.35</v>
      </c>
      <c r="I56" s="22" t="s">
        <v>31</v>
      </c>
      <c r="J56" s="21">
        <v>25</v>
      </c>
      <c r="K56" s="21" t="s">
        <v>36</v>
      </c>
    </row>
    <row r="57" spans="1:11" ht="13.5" customHeight="1" x14ac:dyDescent="0.2">
      <c r="A57" s="21" t="s">
        <v>118</v>
      </c>
      <c r="B57" s="21" t="s">
        <v>57</v>
      </c>
      <c r="C57" s="21" t="s">
        <v>119</v>
      </c>
      <c r="D57" s="21" t="s">
        <v>29</v>
      </c>
      <c r="E57" s="21" t="s">
        <v>117</v>
      </c>
      <c r="F57" s="22">
        <v>12.32</v>
      </c>
      <c r="G57" s="22">
        <v>12.41</v>
      </c>
      <c r="H57" s="22">
        <v>12.84</v>
      </c>
      <c r="I57" s="22">
        <v>10.75</v>
      </c>
      <c r="J57" s="21">
        <v>90</v>
      </c>
      <c r="K57" s="21" t="s">
        <v>36</v>
      </c>
    </row>
    <row r="58" spans="1:11" ht="13.5" customHeight="1" x14ac:dyDescent="0.2">
      <c r="A58" s="21" t="s">
        <v>120</v>
      </c>
      <c r="B58" s="21" t="s">
        <v>67</v>
      </c>
      <c r="C58" s="21" t="s">
        <v>88</v>
      </c>
      <c r="D58" s="21" t="s">
        <v>29</v>
      </c>
      <c r="E58" s="21" t="s">
        <v>117</v>
      </c>
      <c r="F58" s="22">
        <v>4.7</v>
      </c>
      <c r="G58" s="22">
        <v>3.87</v>
      </c>
      <c r="H58" s="22">
        <v>7.99</v>
      </c>
      <c r="I58" s="22">
        <v>6.84</v>
      </c>
      <c r="J58" s="21">
        <v>40</v>
      </c>
      <c r="K58" s="21" t="s">
        <v>36</v>
      </c>
    </row>
    <row r="59" spans="1:11" ht="13.5" customHeight="1" x14ac:dyDescent="0.2">
      <c r="A59" s="21" t="s">
        <v>121</v>
      </c>
      <c r="B59" s="21" t="s">
        <v>38</v>
      </c>
      <c r="C59" s="21" t="s">
        <v>122</v>
      </c>
      <c r="D59" s="21" t="s">
        <v>29</v>
      </c>
      <c r="E59" s="21" t="s">
        <v>117</v>
      </c>
      <c r="F59" s="22">
        <v>2.5299999999999998</v>
      </c>
      <c r="G59" s="22">
        <v>1.51</v>
      </c>
      <c r="H59" s="22">
        <v>7.5</v>
      </c>
      <c r="I59" s="22">
        <v>6.07</v>
      </c>
      <c r="J59" s="21">
        <v>12</v>
      </c>
      <c r="K59" s="21" t="s">
        <v>36</v>
      </c>
    </row>
    <row r="60" spans="1:11" ht="13.5" customHeight="1" x14ac:dyDescent="0.2">
      <c r="A60" s="48" t="s">
        <v>123</v>
      </c>
      <c r="B60" s="48" t="s">
        <v>71</v>
      </c>
      <c r="C60" s="48" t="s">
        <v>124</v>
      </c>
      <c r="D60" s="21" t="s">
        <v>29</v>
      </c>
      <c r="E60" s="21" t="s">
        <v>117</v>
      </c>
      <c r="F60" s="22">
        <v>2.7</v>
      </c>
      <c r="G60" s="22">
        <v>1.47</v>
      </c>
      <c r="H60" s="22">
        <v>6.5</v>
      </c>
      <c r="I60" s="22" t="s">
        <v>31</v>
      </c>
      <c r="J60" s="21">
        <v>60</v>
      </c>
      <c r="K60" s="21" t="s">
        <v>32</v>
      </c>
    </row>
    <row r="61" spans="1:11" s="5" customFormat="1" ht="17.25" customHeight="1" x14ac:dyDescent="0.2">
      <c r="A61" s="303"/>
      <c r="B61" s="305"/>
      <c r="C61" s="304"/>
      <c r="D61" s="302" t="s">
        <v>125</v>
      </c>
      <c r="E61" s="68"/>
      <c r="F61" s="36">
        <f>SUM(F54:F60)</f>
        <v>35.07</v>
      </c>
      <c r="G61" s="36">
        <f>SUM(G54:G60)</f>
        <v>32.220000000000006</v>
      </c>
      <c r="H61" s="36">
        <f>SUM(H54:H60)</f>
        <v>58.62</v>
      </c>
      <c r="I61" s="36">
        <f>SUM(I54:I60)</f>
        <v>39.059999999999995</v>
      </c>
      <c r="J61" s="36">
        <f>SUM(J54:J60)</f>
        <v>271</v>
      </c>
      <c r="K61" s="302"/>
    </row>
    <row r="62" spans="1:11" ht="16.899999999999999" customHeight="1" thickBot="1" x14ac:dyDescent="0.25">
      <c r="A62" s="369" t="s">
        <v>539</v>
      </c>
      <c r="B62" s="370"/>
      <c r="C62" s="371"/>
      <c r="D62" s="73" t="s">
        <v>125</v>
      </c>
      <c r="E62" s="114"/>
      <c r="F62" s="73">
        <v>35.07</v>
      </c>
      <c r="G62" s="74">
        <v>32.220000000000006</v>
      </c>
      <c r="H62" s="74">
        <v>58.62</v>
      </c>
      <c r="I62" s="74">
        <v>39.059999999999995</v>
      </c>
      <c r="J62" s="74">
        <v>271</v>
      </c>
      <c r="K62" s="73"/>
    </row>
    <row r="63" spans="1:11" ht="13.5" customHeight="1" thickTop="1" x14ac:dyDescent="0.2">
      <c r="A63" s="19" t="s">
        <v>126</v>
      </c>
      <c r="B63" s="19" t="s">
        <v>71</v>
      </c>
      <c r="C63" s="19" t="s">
        <v>127</v>
      </c>
      <c r="D63" s="19" t="s">
        <v>29</v>
      </c>
      <c r="E63" s="19" t="s">
        <v>128</v>
      </c>
      <c r="F63" s="20">
        <v>2.2000000000000002</v>
      </c>
      <c r="G63" s="20">
        <v>1.1499999999999999</v>
      </c>
      <c r="H63" s="20">
        <v>6</v>
      </c>
      <c r="I63" s="20" t="s">
        <v>31</v>
      </c>
      <c r="J63" s="19">
        <v>25</v>
      </c>
      <c r="K63" s="19" t="s">
        <v>32</v>
      </c>
    </row>
    <row r="64" spans="1:11" ht="13.5" customHeight="1" x14ac:dyDescent="0.2">
      <c r="A64" s="21" t="s">
        <v>129</v>
      </c>
      <c r="B64" s="21" t="s">
        <v>41</v>
      </c>
      <c r="C64" s="21" t="s">
        <v>130</v>
      </c>
      <c r="D64" s="21" t="s">
        <v>29</v>
      </c>
      <c r="E64" s="21" t="s">
        <v>131</v>
      </c>
      <c r="F64" s="22">
        <v>2.4300000000000002</v>
      </c>
      <c r="G64" s="22">
        <v>1.45</v>
      </c>
      <c r="H64" s="22">
        <v>5.99</v>
      </c>
      <c r="I64" s="22" t="s">
        <v>31</v>
      </c>
      <c r="J64" s="21">
        <v>23.5</v>
      </c>
      <c r="K64" s="21" t="s">
        <v>32</v>
      </c>
    </row>
    <row r="65" spans="1:11" ht="13.5" customHeight="1" x14ac:dyDescent="0.2">
      <c r="A65" s="21" t="s">
        <v>132</v>
      </c>
      <c r="B65" s="21" t="s">
        <v>76</v>
      </c>
      <c r="C65" s="21" t="s">
        <v>133</v>
      </c>
      <c r="D65" s="21" t="s">
        <v>29</v>
      </c>
      <c r="E65" s="21" t="s">
        <v>128</v>
      </c>
      <c r="F65" s="22">
        <v>9.2100000000000009</v>
      </c>
      <c r="G65" s="22">
        <v>11.99</v>
      </c>
      <c r="H65" s="22">
        <v>11.3</v>
      </c>
      <c r="I65" s="22">
        <v>9.6300000000000008</v>
      </c>
      <c r="J65" s="21">
        <v>88</v>
      </c>
      <c r="K65" s="21" t="s">
        <v>36</v>
      </c>
    </row>
    <row r="66" spans="1:11" ht="13.5" customHeight="1" x14ac:dyDescent="0.2">
      <c r="A66" s="21" t="s">
        <v>134</v>
      </c>
      <c r="B66" s="21" t="s">
        <v>76</v>
      </c>
      <c r="C66" s="21" t="s">
        <v>135</v>
      </c>
      <c r="D66" s="21" t="s">
        <v>29</v>
      </c>
      <c r="E66" s="21" t="s">
        <v>128</v>
      </c>
      <c r="F66" s="22">
        <v>2.11</v>
      </c>
      <c r="G66" s="22">
        <v>1.17</v>
      </c>
      <c r="H66" s="22">
        <v>6.08</v>
      </c>
      <c r="I66" s="22" t="s">
        <v>31</v>
      </c>
      <c r="J66" s="21">
        <v>30</v>
      </c>
      <c r="K66" s="21" t="s">
        <v>32</v>
      </c>
    </row>
    <row r="67" spans="1:11" ht="13.5" customHeight="1" x14ac:dyDescent="0.2">
      <c r="A67" s="21" t="s">
        <v>136</v>
      </c>
      <c r="B67" s="21" t="s">
        <v>45</v>
      </c>
      <c r="C67" s="21" t="s">
        <v>137</v>
      </c>
      <c r="D67" s="21" t="s">
        <v>29</v>
      </c>
      <c r="E67" s="21" t="s">
        <v>128</v>
      </c>
      <c r="F67" s="22">
        <v>8.8000000000000007</v>
      </c>
      <c r="G67" s="22">
        <v>7.03</v>
      </c>
      <c r="H67" s="22">
        <v>13.6</v>
      </c>
      <c r="I67" s="22" t="s">
        <v>31</v>
      </c>
      <c r="J67" s="21">
        <v>96</v>
      </c>
      <c r="K67" s="21" t="s">
        <v>32</v>
      </c>
    </row>
    <row r="68" spans="1:11" ht="13.5" customHeight="1" x14ac:dyDescent="0.2">
      <c r="A68" s="21" t="s">
        <v>138</v>
      </c>
      <c r="B68" s="21" t="s">
        <v>48</v>
      </c>
      <c r="C68" s="21" t="s">
        <v>139</v>
      </c>
      <c r="D68" s="21" t="s">
        <v>29</v>
      </c>
      <c r="E68" s="21" t="s">
        <v>128</v>
      </c>
      <c r="F68" s="22">
        <v>10.220000000000001</v>
      </c>
      <c r="G68" s="22">
        <v>6.98</v>
      </c>
      <c r="H68" s="22">
        <v>10.7</v>
      </c>
      <c r="I68" s="22" t="s">
        <v>31</v>
      </c>
      <c r="J68" s="21">
        <v>100</v>
      </c>
      <c r="K68" s="21" t="s">
        <v>32</v>
      </c>
    </row>
    <row r="69" spans="1:11" ht="13.5" customHeight="1" x14ac:dyDescent="0.2">
      <c r="A69" s="21" t="s">
        <v>140</v>
      </c>
      <c r="B69" s="21" t="s">
        <v>12</v>
      </c>
      <c r="C69" s="21" t="s">
        <v>51</v>
      </c>
      <c r="D69" s="21" t="s">
        <v>29</v>
      </c>
      <c r="E69" s="21" t="s">
        <v>128</v>
      </c>
      <c r="F69" s="22">
        <v>9.6199999999999992</v>
      </c>
      <c r="G69" s="22">
        <v>11.22</v>
      </c>
      <c r="H69" s="22">
        <v>11.98</v>
      </c>
      <c r="I69" s="22">
        <v>10.36</v>
      </c>
      <c r="J69" s="21">
        <v>24</v>
      </c>
      <c r="K69" s="21" t="s">
        <v>36</v>
      </c>
    </row>
    <row r="70" spans="1:11" ht="13.5" customHeight="1" x14ac:dyDescent="0.2">
      <c r="A70" s="21" t="s">
        <v>141</v>
      </c>
      <c r="B70" s="21" t="s">
        <v>142</v>
      </c>
      <c r="C70" s="21" t="s">
        <v>13</v>
      </c>
      <c r="D70" s="21" t="s">
        <v>29</v>
      </c>
      <c r="E70" s="21" t="s">
        <v>131</v>
      </c>
      <c r="F70" s="22">
        <v>4.03</v>
      </c>
      <c r="G70" s="22">
        <v>3.14</v>
      </c>
      <c r="H70" s="22">
        <v>7.75</v>
      </c>
      <c r="I70" s="22" t="s">
        <v>31</v>
      </c>
      <c r="J70" s="21">
        <v>40</v>
      </c>
      <c r="K70" s="21" t="s">
        <v>36</v>
      </c>
    </row>
    <row r="71" spans="1:11" ht="13.5" customHeight="1" x14ac:dyDescent="0.2">
      <c r="A71" s="21" t="s">
        <v>143</v>
      </c>
      <c r="B71" s="21" t="s">
        <v>76</v>
      </c>
      <c r="C71" s="21" t="s">
        <v>144</v>
      </c>
      <c r="D71" s="21" t="s">
        <v>29</v>
      </c>
      <c r="E71" s="21" t="s">
        <v>131</v>
      </c>
      <c r="F71" s="22">
        <v>2.2000000000000002</v>
      </c>
      <c r="G71" s="22">
        <v>1.5</v>
      </c>
      <c r="H71" s="22">
        <v>6.82</v>
      </c>
      <c r="I71" s="22" t="s">
        <v>31</v>
      </c>
      <c r="J71" s="21">
        <v>28</v>
      </c>
      <c r="K71" s="21" t="s">
        <v>32</v>
      </c>
    </row>
    <row r="72" spans="1:11" ht="13.5" customHeight="1" x14ac:dyDescent="0.2">
      <c r="A72" s="21" t="s">
        <v>145</v>
      </c>
      <c r="B72" s="21" t="s">
        <v>76</v>
      </c>
      <c r="C72" s="21" t="s">
        <v>146</v>
      </c>
      <c r="D72" s="21" t="s">
        <v>29</v>
      </c>
      <c r="E72" s="21" t="s">
        <v>128</v>
      </c>
      <c r="F72" s="22">
        <v>5.2</v>
      </c>
      <c r="G72" s="22">
        <v>3.34</v>
      </c>
      <c r="H72" s="22">
        <v>8.1999999999999993</v>
      </c>
      <c r="I72" s="22">
        <v>7.1</v>
      </c>
      <c r="J72" s="21">
        <v>48</v>
      </c>
      <c r="K72" s="21" t="s">
        <v>32</v>
      </c>
    </row>
    <row r="73" spans="1:11" ht="13.5" customHeight="1" x14ac:dyDescent="0.2">
      <c r="A73" s="21" t="s">
        <v>147</v>
      </c>
      <c r="B73" s="21" t="s">
        <v>71</v>
      </c>
      <c r="C73" s="21" t="s">
        <v>148</v>
      </c>
      <c r="D73" s="21" t="s">
        <v>29</v>
      </c>
      <c r="E73" s="21" t="s">
        <v>131</v>
      </c>
      <c r="F73" s="22">
        <v>2.25</v>
      </c>
      <c r="G73" s="22">
        <v>2.11</v>
      </c>
      <c r="H73" s="22">
        <v>7.19</v>
      </c>
      <c r="I73" s="22" t="s">
        <v>31</v>
      </c>
      <c r="J73" s="21">
        <v>24</v>
      </c>
      <c r="K73" s="21" t="s">
        <v>32</v>
      </c>
    </row>
    <row r="74" spans="1:11" ht="13.5" customHeight="1" x14ac:dyDescent="0.2">
      <c r="A74" s="21" t="s">
        <v>149</v>
      </c>
      <c r="B74" s="21" t="s">
        <v>150</v>
      </c>
      <c r="C74" s="21" t="s">
        <v>151</v>
      </c>
      <c r="D74" s="21" t="s">
        <v>29</v>
      </c>
      <c r="E74" s="21" t="s">
        <v>131</v>
      </c>
      <c r="F74" s="22">
        <v>1.1000000000000001</v>
      </c>
      <c r="G74" s="22">
        <v>0.8</v>
      </c>
      <c r="H74" s="22">
        <v>4.5</v>
      </c>
      <c r="I74" s="22" t="s">
        <v>31</v>
      </c>
      <c r="J74" s="21">
        <v>8</v>
      </c>
      <c r="K74" s="21" t="s">
        <v>32</v>
      </c>
    </row>
    <row r="75" spans="1:11" ht="13.5" customHeight="1" x14ac:dyDescent="0.2">
      <c r="A75" s="21" t="s">
        <v>152</v>
      </c>
      <c r="B75" s="21" t="s">
        <v>48</v>
      </c>
      <c r="C75" s="21" t="s">
        <v>153</v>
      </c>
      <c r="D75" s="21" t="s">
        <v>29</v>
      </c>
      <c r="E75" s="21" t="s">
        <v>128</v>
      </c>
      <c r="F75" s="22">
        <v>0.91</v>
      </c>
      <c r="G75" s="22">
        <v>0.54</v>
      </c>
      <c r="H75" s="22">
        <v>4.22</v>
      </c>
      <c r="I75" s="22" t="s">
        <v>31</v>
      </c>
      <c r="J75" s="21">
        <v>15</v>
      </c>
      <c r="K75" s="21" t="s">
        <v>32</v>
      </c>
    </row>
    <row r="76" spans="1:11" ht="13.5" customHeight="1" x14ac:dyDescent="0.2">
      <c r="A76" s="21" t="s">
        <v>154</v>
      </c>
      <c r="B76" s="21" t="s">
        <v>48</v>
      </c>
      <c r="C76" s="21" t="s">
        <v>155</v>
      </c>
      <c r="D76" s="21" t="s">
        <v>29</v>
      </c>
      <c r="E76" s="21" t="s">
        <v>128</v>
      </c>
      <c r="F76" s="22">
        <v>5.16</v>
      </c>
      <c r="G76" s="22">
        <v>3.79</v>
      </c>
      <c r="H76" s="22">
        <v>9.2100000000000009</v>
      </c>
      <c r="I76" s="22">
        <v>7.38</v>
      </c>
      <c r="J76" s="21">
        <v>42</v>
      </c>
      <c r="K76" s="21" t="s">
        <v>32</v>
      </c>
    </row>
    <row r="77" spans="1:11" ht="13.5" customHeight="1" x14ac:dyDescent="0.2">
      <c r="A77" s="21" t="s">
        <v>156</v>
      </c>
      <c r="B77" s="21" t="s">
        <v>34</v>
      </c>
      <c r="C77" s="21" t="s">
        <v>157</v>
      </c>
      <c r="D77" s="21" t="s">
        <v>29</v>
      </c>
      <c r="E77" s="21" t="s">
        <v>131</v>
      </c>
      <c r="F77" s="22">
        <v>1.22</v>
      </c>
      <c r="G77" s="22">
        <v>0.62</v>
      </c>
      <c r="H77" s="22">
        <v>5.0999999999999996</v>
      </c>
      <c r="I77" s="22" t="s">
        <v>31</v>
      </c>
      <c r="J77" s="21">
        <v>15</v>
      </c>
      <c r="K77" s="21" t="s">
        <v>32</v>
      </c>
    </row>
    <row r="78" spans="1:11" ht="13.5" customHeight="1" x14ac:dyDescent="0.2">
      <c r="A78" s="21" t="s">
        <v>158</v>
      </c>
      <c r="B78" s="21" t="s">
        <v>71</v>
      </c>
      <c r="C78" s="21" t="s">
        <v>159</v>
      </c>
      <c r="D78" s="21" t="s">
        <v>29</v>
      </c>
      <c r="E78" s="21" t="s">
        <v>131</v>
      </c>
      <c r="F78" s="22">
        <v>5.0199999999999996</v>
      </c>
      <c r="G78" s="22">
        <v>5.26</v>
      </c>
      <c r="H78" s="22">
        <v>10.38</v>
      </c>
      <c r="I78" s="22">
        <v>8.32</v>
      </c>
      <c r="J78" s="21">
        <v>90</v>
      </c>
      <c r="K78" s="21" t="s">
        <v>16</v>
      </c>
    </row>
    <row r="79" spans="1:11" ht="13.5" customHeight="1" x14ac:dyDescent="0.2">
      <c r="A79" s="21" t="s">
        <v>160</v>
      </c>
      <c r="B79" s="21" t="s">
        <v>71</v>
      </c>
      <c r="C79" s="21" t="s">
        <v>104</v>
      </c>
      <c r="D79" s="21" t="s">
        <v>29</v>
      </c>
      <c r="E79" s="21" t="s">
        <v>131</v>
      </c>
      <c r="F79" s="22">
        <v>6.61</v>
      </c>
      <c r="G79" s="22">
        <v>6.73</v>
      </c>
      <c r="H79" s="22">
        <v>10.99</v>
      </c>
      <c r="I79" s="22">
        <v>9</v>
      </c>
      <c r="J79" s="21">
        <v>64</v>
      </c>
      <c r="K79" s="21" t="s">
        <v>16</v>
      </c>
    </row>
    <row r="80" spans="1:11" ht="13.5" customHeight="1" x14ac:dyDescent="0.2">
      <c r="A80" s="21" t="s">
        <v>161</v>
      </c>
      <c r="B80" s="21" t="s">
        <v>71</v>
      </c>
      <c r="C80" s="21" t="s">
        <v>162</v>
      </c>
      <c r="D80" s="21" t="s">
        <v>29</v>
      </c>
      <c r="E80" s="21" t="s">
        <v>128</v>
      </c>
      <c r="F80" s="22">
        <v>9.18</v>
      </c>
      <c r="G80" s="22">
        <v>4.6399999999999997</v>
      </c>
      <c r="H80" s="22">
        <v>9.84</v>
      </c>
      <c r="I80" s="22" t="s">
        <v>31</v>
      </c>
      <c r="J80" s="21">
        <v>74</v>
      </c>
      <c r="K80" s="21" t="s">
        <v>32</v>
      </c>
    </row>
    <row r="81" spans="1:11" ht="13.5" customHeight="1" x14ac:dyDescent="0.2">
      <c r="A81" s="21" t="s">
        <v>163</v>
      </c>
      <c r="B81" s="21" t="s">
        <v>76</v>
      </c>
      <c r="C81" s="21" t="s">
        <v>164</v>
      </c>
      <c r="D81" s="21" t="s">
        <v>29</v>
      </c>
      <c r="E81" s="21" t="s">
        <v>128</v>
      </c>
      <c r="F81" s="22">
        <v>3.85</v>
      </c>
      <c r="G81" s="22">
        <v>2.52</v>
      </c>
      <c r="H81" s="22">
        <v>8</v>
      </c>
      <c r="I81" s="22" t="s">
        <v>31</v>
      </c>
      <c r="J81" s="21">
        <v>36</v>
      </c>
      <c r="K81" s="21" t="s">
        <v>32</v>
      </c>
    </row>
    <row r="82" spans="1:11" ht="13.5" customHeight="1" x14ac:dyDescent="0.2">
      <c r="A82" s="21" t="s">
        <v>165</v>
      </c>
      <c r="B82" s="21" t="s">
        <v>76</v>
      </c>
      <c r="C82" s="21" t="s">
        <v>166</v>
      </c>
      <c r="D82" s="21" t="s">
        <v>29</v>
      </c>
      <c r="E82" s="21" t="s">
        <v>128</v>
      </c>
      <c r="F82" s="22">
        <v>2.81</v>
      </c>
      <c r="G82" s="22">
        <v>1.52</v>
      </c>
      <c r="H82" s="22">
        <v>6.03</v>
      </c>
      <c r="I82" s="22">
        <v>5.95</v>
      </c>
      <c r="J82" s="21">
        <v>25</v>
      </c>
      <c r="K82" s="21" t="s">
        <v>36</v>
      </c>
    </row>
    <row r="83" spans="1:11" ht="13.5" customHeight="1" x14ac:dyDescent="0.2">
      <c r="A83" s="21" t="s">
        <v>167</v>
      </c>
      <c r="B83" s="21" t="s">
        <v>76</v>
      </c>
      <c r="C83" s="21" t="s">
        <v>168</v>
      </c>
      <c r="D83" s="21" t="s">
        <v>29</v>
      </c>
      <c r="E83" s="21" t="s">
        <v>128</v>
      </c>
      <c r="F83" s="22">
        <v>2.42</v>
      </c>
      <c r="G83" s="22">
        <v>1.27</v>
      </c>
      <c r="H83" s="22">
        <v>6</v>
      </c>
      <c r="I83" s="22" t="s">
        <v>31</v>
      </c>
      <c r="J83" s="21">
        <v>25</v>
      </c>
      <c r="K83" s="21" t="s">
        <v>32</v>
      </c>
    </row>
    <row r="84" spans="1:11" ht="13.5" customHeight="1" x14ac:dyDescent="0.2">
      <c r="A84" s="21" t="s">
        <v>169</v>
      </c>
      <c r="B84" s="21" t="s">
        <v>150</v>
      </c>
      <c r="C84" s="21" t="s">
        <v>170</v>
      </c>
      <c r="D84" s="21" t="s">
        <v>29</v>
      </c>
      <c r="E84" s="21" t="s">
        <v>131</v>
      </c>
      <c r="F84" s="22">
        <v>4.8600000000000003</v>
      </c>
      <c r="G84" s="22">
        <v>2.4</v>
      </c>
      <c r="H84" s="22">
        <v>7.4</v>
      </c>
      <c r="I84" s="22">
        <v>6.5</v>
      </c>
      <c r="J84" s="21">
        <v>22</v>
      </c>
      <c r="K84" s="21" t="s">
        <v>36</v>
      </c>
    </row>
    <row r="85" spans="1:11" ht="13.5" customHeight="1" x14ac:dyDescent="0.2">
      <c r="A85" s="21" t="s">
        <v>171</v>
      </c>
      <c r="B85" s="21" t="s">
        <v>71</v>
      </c>
      <c r="C85" s="21" t="s">
        <v>172</v>
      </c>
      <c r="D85" s="21" t="s">
        <v>29</v>
      </c>
      <c r="E85" s="21" t="s">
        <v>128</v>
      </c>
      <c r="F85" s="22">
        <v>6.01</v>
      </c>
      <c r="G85" s="22">
        <v>5.38</v>
      </c>
      <c r="H85" s="22">
        <v>9.4</v>
      </c>
      <c r="I85" s="22" t="s">
        <v>31</v>
      </c>
      <c r="J85" s="21">
        <v>80</v>
      </c>
      <c r="K85" s="21" t="s">
        <v>32</v>
      </c>
    </row>
    <row r="86" spans="1:11" ht="13.5" customHeight="1" x14ac:dyDescent="0.2">
      <c r="A86" s="21" t="s">
        <v>173</v>
      </c>
      <c r="B86" s="21" t="s">
        <v>76</v>
      </c>
      <c r="C86" s="21" t="s">
        <v>174</v>
      </c>
      <c r="D86" s="21" t="s">
        <v>29</v>
      </c>
      <c r="E86" s="21" t="s">
        <v>128</v>
      </c>
      <c r="F86" s="22">
        <v>5.33</v>
      </c>
      <c r="G86" s="22">
        <v>4.1900000000000004</v>
      </c>
      <c r="H86" s="22">
        <v>9</v>
      </c>
      <c r="I86" s="22">
        <v>8.35</v>
      </c>
      <c r="J86" s="21">
        <v>28</v>
      </c>
      <c r="K86" s="21" t="s">
        <v>32</v>
      </c>
    </row>
    <row r="87" spans="1:11" ht="13.5" customHeight="1" x14ac:dyDescent="0.2">
      <c r="A87" s="21" t="s">
        <v>175</v>
      </c>
      <c r="B87" s="21" t="s">
        <v>48</v>
      </c>
      <c r="C87" s="21" t="s">
        <v>176</v>
      </c>
      <c r="D87" s="21" t="s">
        <v>29</v>
      </c>
      <c r="E87" s="21" t="s">
        <v>128</v>
      </c>
      <c r="F87" s="22">
        <v>5.33</v>
      </c>
      <c r="G87" s="22">
        <v>3.34</v>
      </c>
      <c r="H87" s="22">
        <v>8.3000000000000007</v>
      </c>
      <c r="I87" s="22">
        <v>7.84</v>
      </c>
      <c r="J87" s="21">
        <v>60</v>
      </c>
      <c r="K87" s="21" t="s">
        <v>32</v>
      </c>
    </row>
    <row r="88" spans="1:11" ht="13.5" customHeight="1" x14ac:dyDescent="0.2">
      <c r="A88" s="21" t="s">
        <v>177</v>
      </c>
      <c r="B88" s="21" t="s">
        <v>53</v>
      </c>
      <c r="C88" s="21" t="s">
        <v>178</v>
      </c>
      <c r="D88" s="21" t="s">
        <v>29</v>
      </c>
      <c r="E88" s="21" t="s">
        <v>128</v>
      </c>
      <c r="F88" s="22">
        <v>5.4</v>
      </c>
      <c r="G88" s="22">
        <v>4.5999999999999996</v>
      </c>
      <c r="H88" s="22">
        <v>9.9</v>
      </c>
      <c r="I88" s="22">
        <v>7.92</v>
      </c>
      <c r="J88" s="21">
        <v>60</v>
      </c>
      <c r="K88" s="21" t="s">
        <v>36</v>
      </c>
    </row>
    <row r="89" spans="1:11" ht="13.5" customHeight="1" x14ac:dyDescent="0.2">
      <c r="A89" s="21" t="s">
        <v>179</v>
      </c>
      <c r="B89" s="21" t="s">
        <v>180</v>
      </c>
      <c r="C89" s="21" t="s">
        <v>181</v>
      </c>
      <c r="D89" s="21" t="s">
        <v>29</v>
      </c>
      <c r="E89" s="21" t="s">
        <v>128</v>
      </c>
      <c r="F89" s="22">
        <v>6.3</v>
      </c>
      <c r="G89" s="22">
        <v>5.03</v>
      </c>
      <c r="H89" s="22">
        <v>8.99</v>
      </c>
      <c r="I89" s="22">
        <v>7.81</v>
      </c>
      <c r="J89" s="21">
        <v>35</v>
      </c>
      <c r="K89" s="21" t="s">
        <v>182</v>
      </c>
    </row>
    <row r="90" spans="1:11" ht="13.5" customHeight="1" x14ac:dyDescent="0.2">
      <c r="A90" s="21" t="s">
        <v>183</v>
      </c>
      <c r="B90" s="21" t="s">
        <v>76</v>
      </c>
      <c r="C90" s="21" t="s">
        <v>184</v>
      </c>
      <c r="D90" s="21" t="s">
        <v>29</v>
      </c>
      <c r="E90" s="21" t="s">
        <v>128</v>
      </c>
      <c r="F90" s="22">
        <v>4.91</v>
      </c>
      <c r="G90" s="22">
        <v>4.34</v>
      </c>
      <c r="H90" s="22">
        <v>8.98</v>
      </c>
      <c r="I90" s="22">
        <v>7.35</v>
      </c>
      <c r="J90" s="21">
        <v>70</v>
      </c>
      <c r="K90" s="21" t="s">
        <v>36</v>
      </c>
    </row>
    <row r="91" spans="1:11" ht="13.5" customHeight="1" x14ac:dyDescent="0.2">
      <c r="A91" s="21" t="s">
        <v>185</v>
      </c>
      <c r="B91" s="21" t="s">
        <v>76</v>
      </c>
      <c r="C91" s="21" t="s">
        <v>58</v>
      </c>
      <c r="D91" s="21" t="s">
        <v>29</v>
      </c>
      <c r="E91" s="21" t="s">
        <v>128</v>
      </c>
      <c r="F91" s="22">
        <v>5.21</v>
      </c>
      <c r="G91" s="22">
        <v>3.55</v>
      </c>
      <c r="H91" s="22">
        <v>8.6999999999999993</v>
      </c>
      <c r="I91" s="22" t="s">
        <v>31</v>
      </c>
      <c r="J91" s="21">
        <v>90</v>
      </c>
      <c r="K91" s="21" t="s">
        <v>32</v>
      </c>
    </row>
    <row r="92" spans="1:11" ht="13.5" customHeight="1" x14ac:dyDescent="0.2">
      <c r="A92" s="21" t="s">
        <v>186</v>
      </c>
      <c r="B92" s="21" t="s">
        <v>187</v>
      </c>
      <c r="C92" s="21" t="s">
        <v>188</v>
      </c>
      <c r="D92" s="21" t="s">
        <v>29</v>
      </c>
      <c r="E92" s="21" t="s">
        <v>131</v>
      </c>
      <c r="F92" s="22">
        <v>1.82</v>
      </c>
      <c r="G92" s="22">
        <v>1.21</v>
      </c>
      <c r="H92" s="22">
        <v>6.86</v>
      </c>
      <c r="I92" s="22">
        <v>5.5</v>
      </c>
      <c r="J92" s="21">
        <v>20</v>
      </c>
      <c r="K92" s="21" t="s">
        <v>32</v>
      </c>
    </row>
    <row r="93" spans="1:11" ht="13.5" customHeight="1" x14ac:dyDescent="0.2">
      <c r="A93" s="21" t="s">
        <v>189</v>
      </c>
      <c r="B93" s="21" t="s">
        <v>76</v>
      </c>
      <c r="C93" s="21" t="s">
        <v>190</v>
      </c>
      <c r="D93" s="21" t="s">
        <v>29</v>
      </c>
      <c r="E93" s="21" t="s">
        <v>128</v>
      </c>
      <c r="F93" s="22">
        <v>2.2400000000000002</v>
      </c>
      <c r="G93" s="22">
        <v>1.51</v>
      </c>
      <c r="H93" s="22">
        <v>6.15</v>
      </c>
      <c r="I93" s="22" t="s">
        <v>31</v>
      </c>
      <c r="J93" s="21">
        <v>30</v>
      </c>
      <c r="K93" s="21" t="s">
        <v>32</v>
      </c>
    </row>
    <row r="94" spans="1:11" ht="13.5" customHeight="1" x14ac:dyDescent="0.2">
      <c r="A94" s="21" t="s">
        <v>191</v>
      </c>
      <c r="B94" s="21" t="s">
        <v>76</v>
      </c>
      <c r="C94" s="21" t="s">
        <v>192</v>
      </c>
      <c r="D94" s="21" t="s">
        <v>29</v>
      </c>
      <c r="E94" s="21" t="s">
        <v>128</v>
      </c>
      <c r="F94" s="22">
        <v>15.14</v>
      </c>
      <c r="G94" s="22">
        <v>12</v>
      </c>
      <c r="H94" s="22">
        <v>13.2</v>
      </c>
      <c r="I94" s="22">
        <v>10.98</v>
      </c>
      <c r="J94" s="21">
        <v>105</v>
      </c>
      <c r="K94" s="21" t="s">
        <v>16</v>
      </c>
    </row>
    <row r="95" spans="1:11" ht="13.5" customHeight="1" x14ac:dyDescent="0.2">
      <c r="A95" s="21" t="s">
        <v>193</v>
      </c>
      <c r="B95" s="21" t="s">
        <v>12</v>
      </c>
      <c r="C95" s="21" t="s">
        <v>95</v>
      </c>
      <c r="D95" s="21" t="s">
        <v>29</v>
      </c>
      <c r="E95" s="21" t="s">
        <v>131</v>
      </c>
      <c r="F95" s="22">
        <v>3.02</v>
      </c>
      <c r="G95" s="22">
        <v>1.89</v>
      </c>
      <c r="H95" s="22">
        <v>8.1999999999999993</v>
      </c>
      <c r="I95" s="22">
        <v>6.87</v>
      </c>
      <c r="J95" s="21">
        <v>45</v>
      </c>
      <c r="K95" s="21" t="s">
        <v>36</v>
      </c>
    </row>
    <row r="96" spans="1:11" ht="13.5" customHeight="1" x14ac:dyDescent="0.2">
      <c r="A96" s="21" t="s">
        <v>194</v>
      </c>
      <c r="B96" s="21" t="s">
        <v>45</v>
      </c>
      <c r="C96" s="21" t="s">
        <v>195</v>
      </c>
      <c r="D96" s="21" t="s">
        <v>29</v>
      </c>
      <c r="E96" s="21" t="s">
        <v>131</v>
      </c>
      <c r="F96" s="22">
        <v>1.26</v>
      </c>
      <c r="G96" s="22">
        <v>0.57999999999999996</v>
      </c>
      <c r="H96" s="22">
        <v>4.7</v>
      </c>
      <c r="I96" s="22" t="s">
        <v>31</v>
      </c>
      <c r="J96" s="21">
        <v>8</v>
      </c>
      <c r="K96" s="21" t="s">
        <v>32</v>
      </c>
    </row>
    <row r="97" spans="1:11" ht="13.5" customHeight="1" x14ac:dyDescent="0.2">
      <c r="A97" s="21" t="s">
        <v>196</v>
      </c>
      <c r="B97" s="21" t="s">
        <v>197</v>
      </c>
      <c r="C97" s="21" t="s">
        <v>198</v>
      </c>
      <c r="D97" s="21" t="s">
        <v>29</v>
      </c>
      <c r="E97" s="21" t="s">
        <v>131</v>
      </c>
      <c r="F97" s="22">
        <v>2.58</v>
      </c>
      <c r="G97" s="22">
        <v>1.23</v>
      </c>
      <c r="H97" s="22">
        <v>6.9</v>
      </c>
      <c r="I97" s="22" t="s">
        <v>31</v>
      </c>
      <c r="J97" s="21">
        <v>40</v>
      </c>
      <c r="K97" s="21" t="s">
        <v>32</v>
      </c>
    </row>
    <row r="98" spans="1:11" ht="13.5" customHeight="1" x14ac:dyDescent="0.2">
      <c r="A98" s="21" t="s">
        <v>199</v>
      </c>
      <c r="B98" s="21" t="s">
        <v>200</v>
      </c>
      <c r="C98" s="21" t="s">
        <v>85</v>
      </c>
      <c r="D98" s="21" t="s">
        <v>29</v>
      </c>
      <c r="E98" s="21" t="s">
        <v>131</v>
      </c>
      <c r="F98" s="22">
        <v>13.42</v>
      </c>
      <c r="G98" s="22">
        <v>11.54</v>
      </c>
      <c r="H98" s="22">
        <v>13.04</v>
      </c>
      <c r="I98" s="22">
        <v>10.5</v>
      </c>
      <c r="J98" s="21">
        <v>160</v>
      </c>
      <c r="K98" s="21" t="s">
        <v>16</v>
      </c>
    </row>
    <row r="99" spans="1:11" ht="13.5" customHeight="1" x14ac:dyDescent="0.2">
      <c r="A99" s="21" t="s">
        <v>201</v>
      </c>
      <c r="B99" s="21" t="s">
        <v>48</v>
      </c>
      <c r="C99" s="21" t="s">
        <v>202</v>
      </c>
      <c r="D99" s="21" t="s">
        <v>29</v>
      </c>
      <c r="E99" s="21" t="s">
        <v>131</v>
      </c>
      <c r="F99" s="22">
        <v>5.8</v>
      </c>
      <c r="G99" s="22">
        <v>5.04</v>
      </c>
      <c r="H99" s="22">
        <v>9.75</v>
      </c>
      <c r="I99" s="22">
        <v>7.85</v>
      </c>
      <c r="J99" s="21">
        <v>64</v>
      </c>
      <c r="K99" s="21" t="s">
        <v>16</v>
      </c>
    </row>
    <row r="100" spans="1:11" ht="13.5" customHeight="1" x14ac:dyDescent="0.2">
      <c r="A100" s="21" t="s">
        <v>203</v>
      </c>
      <c r="B100" s="21" t="s">
        <v>41</v>
      </c>
      <c r="C100" s="21" t="s">
        <v>85</v>
      </c>
      <c r="D100" s="21" t="s">
        <v>29</v>
      </c>
      <c r="E100" s="21" t="s">
        <v>131</v>
      </c>
      <c r="F100" s="22">
        <v>2.4300000000000002</v>
      </c>
      <c r="G100" s="22">
        <v>2.48</v>
      </c>
      <c r="H100" s="22">
        <v>7.51</v>
      </c>
      <c r="I100" s="22">
        <v>6.29</v>
      </c>
      <c r="J100" s="21">
        <v>23</v>
      </c>
      <c r="K100" s="21" t="s">
        <v>32</v>
      </c>
    </row>
    <row r="101" spans="1:11" ht="13.5" customHeight="1" x14ac:dyDescent="0.2">
      <c r="A101" s="21" t="s">
        <v>204</v>
      </c>
      <c r="B101" s="21" t="s">
        <v>48</v>
      </c>
      <c r="C101" s="21" t="s">
        <v>205</v>
      </c>
      <c r="D101" s="21" t="s">
        <v>29</v>
      </c>
      <c r="E101" s="21" t="s">
        <v>128</v>
      </c>
      <c r="F101" s="22">
        <v>4.5199999999999996</v>
      </c>
      <c r="G101" s="22">
        <v>4.1399999999999997</v>
      </c>
      <c r="H101" s="22">
        <v>9.2100000000000009</v>
      </c>
      <c r="I101" s="22">
        <v>7.3</v>
      </c>
      <c r="J101" s="21">
        <v>65</v>
      </c>
      <c r="K101" s="21" t="s">
        <v>32</v>
      </c>
    </row>
    <row r="102" spans="1:11" s="5" customFormat="1" ht="13.5" customHeight="1" x14ac:dyDescent="0.2">
      <c r="A102" s="75"/>
      <c r="B102" s="76"/>
      <c r="C102" s="76"/>
      <c r="D102" s="76" t="s">
        <v>206</v>
      </c>
      <c r="E102" s="76"/>
      <c r="F102" s="77">
        <f>SUM(F63:F101)</f>
        <v>192.13000000000005</v>
      </c>
      <c r="G102" s="77">
        <f>SUM(G63:G101)</f>
        <v>153.21999999999994</v>
      </c>
      <c r="H102" s="77">
        <f>SUM(H63:H101)</f>
        <v>326.07</v>
      </c>
      <c r="I102" s="77">
        <f>SUM(I63:I101)</f>
        <v>158.80000000000001</v>
      </c>
      <c r="J102" s="77">
        <f>SUM(J63:J101)</f>
        <v>1925.5</v>
      </c>
      <c r="K102" s="78"/>
    </row>
    <row r="103" spans="1:11" ht="13.5" customHeight="1" x14ac:dyDescent="0.2">
      <c r="A103" s="21" t="s">
        <v>207</v>
      </c>
      <c r="B103" s="21" t="s">
        <v>76</v>
      </c>
      <c r="C103" s="21" t="s">
        <v>42</v>
      </c>
      <c r="D103" s="21" t="s">
        <v>73</v>
      </c>
      <c r="E103" s="21" t="s">
        <v>128</v>
      </c>
      <c r="F103" s="22">
        <v>8.0299999999999994</v>
      </c>
      <c r="G103" s="22">
        <v>8.0399999999999991</v>
      </c>
      <c r="H103" s="22">
        <v>11.99</v>
      </c>
      <c r="I103" s="22">
        <v>9.26</v>
      </c>
      <c r="J103" s="21">
        <v>85</v>
      </c>
      <c r="K103" s="21" t="s">
        <v>16</v>
      </c>
    </row>
    <row r="104" spans="1:11" ht="13.5" customHeight="1" x14ac:dyDescent="0.2">
      <c r="A104" s="21" t="s">
        <v>208</v>
      </c>
      <c r="B104" s="21" t="s">
        <v>41</v>
      </c>
      <c r="C104" s="21" t="s">
        <v>209</v>
      </c>
      <c r="D104" s="21" t="s">
        <v>73</v>
      </c>
      <c r="E104" s="21" t="s">
        <v>131</v>
      </c>
      <c r="F104" s="22">
        <v>9.6199999999999992</v>
      </c>
      <c r="G104" s="22">
        <v>10.28</v>
      </c>
      <c r="H104" s="22">
        <v>12.5</v>
      </c>
      <c r="I104" s="22">
        <v>10.1</v>
      </c>
      <c r="J104" s="21">
        <v>90</v>
      </c>
      <c r="K104" s="21" t="s">
        <v>16</v>
      </c>
    </row>
    <row r="105" spans="1:11" ht="13.5" customHeight="1" x14ac:dyDescent="0.2">
      <c r="A105" s="21" t="s">
        <v>210</v>
      </c>
      <c r="B105" s="21" t="s">
        <v>76</v>
      </c>
      <c r="C105" s="21" t="s">
        <v>211</v>
      </c>
      <c r="D105" s="21" t="s">
        <v>73</v>
      </c>
      <c r="E105" s="21" t="s">
        <v>128</v>
      </c>
      <c r="F105" s="22">
        <v>17.329999999999998</v>
      </c>
      <c r="G105" s="22">
        <v>12.72</v>
      </c>
      <c r="H105" s="22">
        <v>13.38</v>
      </c>
      <c r="I105" s="22">
        <v>11.01</v>
      </c>
      <c r="J105" s="21">
        <v>133</v>
      </c>
      <c r="K105" s="21" t="s">
        <v>16</v>
      </c>
    </row>
    <row r="106" spans="1:11" ht="13.5" customHeight="1" x14ac:dyDescent="0.2">
      <c r="A106" s="21" t="s">
        <v>212</v>
      </c>
      <c r="B106" s="21" t="s">
        <v>76</v>
      </c>
      <c r="C106" s="21" t="s">
        <v>209</v>
      </c>
      <c r="D106" s="21" t="s">
        <v>73</v>
      </c>
      <c r="E106" s="21" t="s">
        <v>128</v>
      </c>
      <c r="F106" s="22">
        <v>9.86</v>
      </c>
      <c r="G106" s="22">
        <v>8.7100000000000009</v>
      </c>
      <c r="H106" s="22">
        <v>11.3</v>
      </c>
      <c r="I106" s="22">
        <v>9.65</v>
      </c>
      <c r="J106" s="21">
        <v>28</v>
      </c>
      <c r="K106" s="21" t="s">
        <v>36</v>
      </c>
    </row>
    <row r="107" spans="1:11" ht="13.5" customHeight="1" x14ac:dyDescent="0.2">
      <c r="A107" s="21" t="s">
        <v>213</v>
      </c>
      <c r="B107" s="21" t="s">
        <v>12</v>
      </c>
      <c r="C107" s="21" t="s">
        <v>214</v>
      </c>
      <c r="D107" s="21" t="s">
        <v>73</v>
      </c>
      <c r="E107" s="21" t="s">
        <v>128</v>
      </c>
      <c r="F107" s="22">
        <v>31.97</v>
      </c>
      <c r="G107" s="22">
        <v>43.8</v>
      </c>
      <c r="H107" s="22">
        <v>16.5</v>
      </c>
      <c r="I107" s="22">
        <v>13.37</v>
      </c>
      <c r="J107" s="21">
        <v>98</v>
      </c>
      <c r="K107" s="21" t="s">
        <v>16</v>
      </c>
    </row>
    <row r="108" spans="1:11" ht="13.5" customHeight="1" x14ac:dyDescent="0.2">
      <c r="A108" s="21" t="s">
        <v>215</v>
      </c>
      <c r="B108" s="21" t="s">
        <v>76</v>
      </c>
      <c r="C108" s="21" t="s">
        <v>216</v>
      </c>
      <c r="D108" s="21" t="s">
        <v>73</v>
      </c>
      <c r="E108" s="21" t="s">
        <v>128</v>
      </c>
      <c r="F108" s="22">
        <v>4.22</v>
      </c>
      <c r="G108" s="22">
        <v>5.04</v>
      </c>
      <c r="H108" s="22">
        <v>9.35</v>
      </c>
      <c r="I108" s="22">
        <v>7.44</v>
      </c>
      <c r="J108" s="21">
        <v>88</v>
      </c>
      <c r="K108" s="21" t="s">
        <v>32</v>
      </c>
    </row>
    <row r="109" spans="1:11" ht="13.5" customHeight="1" x14ac:dyDescent="0.2">
      <c r="A109" s="21" t="s">
        <v>217</v>
      </c>
      <c r="B109" s="21" t="s">
        <v>76</v>
      </c>
      <c r="C109" s="21" t="s">
        <v>218</v>
      </c>
      <c r="D109" s="21" t="s">
        <v>73</v>
      </c>
      <c r="E109" s="21" t="s">
        <v>128</v>
      </c>
      <c r="F109" s="22">
        <v>19.93</v>
      </c>
      <c r="G109" s="22">
        <v>10.79</v>
      </c>
      <c r="H109" s="22">
        <v>12.53</v>
      </c>
      <c r="I109" s="22">
        <v>8.98</v>
      </c>
      <c r="J109" s="21">
        <v>75</v>
      </c>
      <c r="K109" s="21" t="s">
        <v>16</v>
      </c>
    </row>
    <row r="110" spans="1:11" ht="13.5" customHeight="1" x14ac:dyDescent="0.2">
      <c r="A110" s="21" t="s">
        <v>219</v>
      </c>
      <c r="B110" s="21" t="s">
        <v>12</v>
      </c>
      <c r="C110" s="21" t="s">
        <v>220</v>
      </c>
      <c r="D110" s="21" t="s">
        <v>73</v>
      </c>
      <c r="E110" s="21" t="s">
        <v>131</v>
      </c>
      <c r="F110" s="22">
        <v>12.87</v>
      </c>
      <c r="G110" s="22">
        <v>9.76</v>
      </c>
      <c r="H110" s="22">
        <v>11.98</v>
      </c>
      <c r="I110" s="22">
        <v>10.49</v>
      </c>
      <c r="J110" s="21">
        <v>90</v>
      </c>
      <c r="K110" s="21" t="s">
        <v>16</v>
      </c>
    </row>
    <row r="111" spans="1:11" ht="13.5" customHeight="1" x14ac:dyDescent="0.2">
      <c r="A111" s="21" t="s">
        <v>221</v>
      </c>
      <c r="B111" s="21" t="s">
        <v>71</v>
      </c>
      <c r="C111" s="21" t="s">
        <v>222</v>
      </c>
      <c r="D111" s="21" t="s">
        <v>73</v>
      </c>
      <c r="E111" s="21" t="s">
        <v>128</v>
      </c>
      <c r="F111" s="22">
        <v>19.899999999999999</v>
      </c>
      <c r="G111" s="22">
        <v>17.920000000000002</v>
      </c>
      <c r="H111" s="22">
        <v>15.1</v>
      </c>
      <c r="I111" s="22">
        <v>11.5</v>
      </c>
      <c r="J111" s="21">
        <v>90</v>
      </c>
      <c r="K111" s="21" t="s">
        <v>16</v>
      </c>
    </row>
    <row r="112" spans="1:11" ht="13.5" customHeight="1" x14ac:dyDescent="0.2">
      <c r="A112" s="21" t="s">
        <v>223</v>
      </c>
      <c r="B112" s="21" t="s">
        <v>76</v>
      </c>
      <c r="C112" s="21" t="s">
        <v>63</v>
      </c>
      <c r="D112" s="21" t="s">
        <v>73</v>
      </c>
      <c r="E112" s="21" t="s">
        <v>128</v>
      </c>
      <c r="F112" s="22">
        <v>24.8</v>
      </c>
      <c r="G112" s="22">
        <v>27.01</v>
      </c>
      <c r="H112" s="22">
        <v>16</v>
      </c>
      <c r="I112" s="22">
        <v>13</v>
      </c>
      <c r="J112" s="21">
        <v>130</v>
      </c>
      <c r="K112" s="21" t="s">
        <v>16</v>
      </c>
    </row>
    <row r="113" spans="1:11" ht="13.5" customHeight="1" x14ac:dyDescent="0.2">
      <c r="A113" s="21" t="s">
        <v>224</v>
      </c>
      <c r="B113" s="21" t="s">
        <v>76</v>
      </c>
      <c r="C113" s="21" t="s">
        <v>51</v>
      </c>
      <c r="D113" s="21" t="s">
        <v>73</v>
      </c>
      <c r="E113" s="21" t="s">
        <v>128</v>
      </c>
      <c r="F113" s="22">
        <v>11.01</v>
      </c>
      <c r="G113" s="22">
        <v>9.16</v>
      </c>
      <c r="H113" s="22">
        <v>11.99</v>
      </c>
      <c r="I113" s="22">
        <v>9.59</v>
      </c>
      <c r="J113" s="21">
        <v>136</v>
      </c>
      <c r="K113" s="21" t="s">
        <v>16</v>
      </c>
    </row>
    <row r="114" spans="1:11" ht="13.5" customHeight="1" x14ac:dyDescent="0.2">
      <c r="A114" s="21" t="s">
        <v>225</v>
      </c>
      <c r="B114" s="21" t="s">
        <v>48</v>
      </c>
      <c r="C114" s="21" t="s">
        <v>226</v>
      </c>
      <c r="D114" s="21" t="s">
        <v>73</v>
      </c>
      <c r="E114" s="21" t="s">
        <v>128</v>
      </c>
      <c r="F114" s="22">
        <v>13.5</v>
      </c>
      <c r="G114" s="22">
        <v>14.17</v>
      </c>
      <c r="H114" s="22">
        <v>14.25</v>
      </c>
      <c r="I114" s="22">
        <v>11.42</v>
      </c>
      <c r="J114" s="21">
        <v>100</v>
      </c>
      <c r="K114" s="21" t="s">
        <v>32</v>
      </c>
    </row>
    <row r="115" spans="1:11" s="5" customFormat="1" ht="15" customHeight="1" x14ac:dyDescent="0.2">
      <c r="A115" s="79"/>
      <c r="B115" s="80"/>
      <c r="C115" s="80"/>
      <c r="D115" s="80" t="s">
        <v>227</v>
      </c>
      <c r="E115" s="80"/>
      <c r="F115" s="55">
        <f>SUM(F103:F114)</f>
        <v>183.04000000000002</v>
      </c>
      <c r="G115" s="55">
        <f>SUM(G103:G114)</f>
        <v>177.39999999999998</v>
      </c>
      <c r="H115" s="55">
        <f>SUM(H103:H114)</f>
        <v>156.87</v>
      </c>
      <c r="I115" s="55">
        <f>SUM(I103:I114)</f>
        <v>125.80999999999999</v>
      </c>
      <c r="J115" s="55">
        <f>SUM(J103:J114)</f>
        <v>1143</v>
      </c>
      <c r="K115" s="56"/>
    </row>
    <row r="116" spans="1:11" s="5" customFormat="1" ht="15.6" customHeight="1" thickBot="1" x14ac:dyDescent="0.25">
      <c r="A116" s="361" t="s">
        <v>540</v>
      </c>
      <c r="B116" s="373"/>
      <c r="C116" s="373"/>
      <c r="D116" s="62" t="s">
        <v>228</v>
      </c>
      <c r="E116" s="62"/>
      <c r="F116" s="63">
        <f>F102+F115</f>
        <v>375.17000000000007</v>
      </c>
      <c r="G116" s="63">
        <f>G102+G115</f>
        <v>330.61999999999989</v>
      </c>
      <c r="H116" s="63">
        <f>H102+H115</f>
        <v>482.94</v>
      </c>
      <c r="I116" s="63">
        <f>I102+I115</f>
        <v>284.61</v>
      </c>
      <c r="J116" s="63">
        <f>J102+J115</f>
        <v>3068.5</v>
      </c>
      <c r="K116" s="62"/>
    </row>
    <row r="117" spans="1:11" ht="13.5" customHeight="1" thickTop="1" x14ac:dyDescent="0.2">
      <c r="A117" s="19" t="s">
        <v>229</v>
      </c>
      <c r="B117" s="19" t="s">
        <v>71</v>
      </c>
      <c r="C117" s="19" t="s">
        <v>230</v>
      </c>
      <c r="D117" s="19" t="s">
        <v>29</v>
      </c>
      <c r="E117" s="19" t="s">
        <v>231</v>
      </c>
      <c r="F117" s="20">
        <v>2.95</v>
      </c>
      <c r="G117" s="20">
        <v>1.97</v>
      </c>
      <c r="H117" s="20">
        <v>6.37</v>
      </c>
      <c r="I117" s="20">
        <v>5.7</v>
      </c>
      <c r="J117" s="19">
        <v>32</v>
      </c>
      <c r="K117" s="19" t="s">
        <v>36</v>
      </c>
    </row>
    <row r="118" spans="1:11" ht="13.5" customHeight="1" x14ac:dyDescent="0.2">
      <c r="A118" s="21" t="s">
        <v>232</v>
      </c>
      <c r="B118" s="21" t="s">
        <v>233</v>
      </c>
      <c r="C118" s="21" t="s">
        <v>234</v>
      </c>
      <c r="D118" s="21" t="s">
        <v>29</v>
      </c>
      <c r="E118" s="21" t="s">
        <v>235</v>
      </c>
      <c r="F118" s="22">
        <v>2.48</v>
      </c>
      <c r="G118" s="22">
        <v>1.88</v>
      </c>
      <c r="H118" s="22">
        <v>7.3</v>
      </c>
      <c r="I118" s="22">
        <v>5.96</v>
      </c>
      <c r="J118" s="21">
        <v>37</v>
      </c>
      <c r="K118" s="21" t="s">
        <v>36</v>
      </c>
    </row>
    <row r="119" spans="1:11" s="5" customFormat="1" ht="18" customHeight="1" x14ac:dyDescent="0.2">
      <c r="A119" s="68"/>
      <c r="B119" s="59"/>
      <c r="C119" s="59"/>
      <c r="D119" s="59" t="s">
        <v>99</v>
      </c>
      <c r="E119" s="59"/>
      <c r="F119" s="69">
        <f>SUM(F117:F118)</f>
        <v>5.43</v>
      </c>
      <c r="G119" s="69">
        <f>SUM(G117:G118)</f>
        <v>3.8499999999999996</v>
      </c>
      <c r="H119" s="69">
        <f>SUM(H117:H118)</f>
        <v>13.67</v>
      </c>
      <c r="I119" s="69">
        <f>SUM(I117:I118)</f>
        <v>11.66</v>
      </c>
      <c r="J119" s="69">
        <f>SUM(J117:J118)</f>
        <v>69</v>
      </c>
      <c r="K119" s="70"/>
    </row>
    <row r="120" spans="1:11" ht="18" customHeight="1" thickBot="1" x14ac:dyDescent="0.25">
      <c r="A120" s="363" t="s">
        <v>541</v>
      </c>
      <c r="B120" s="374"/>
      <c r="C120" s="375"/>
      <c r="D120" s="81" t="s">
        <v>99</v>
      </c>
      <c r="E120" s="81"/>
      <c r="F120" s="82">
        <v>5.43</v>
      </c>
      <c r="G120" s="82">
        <v>3.8499999999999996</v>
      </c>
      <c r="H120" s="82">
        <v>13.67</v>
      </c>
      <c r="I120" s="82">
        <v>11.66</v>
      </c>
      <c r="J120" s="81">
        <v>69</v>
      </c>
      <c r="K120" s="81"/>
    </row>
    <row r="121" spans="1:11" ht="13.5" customHeight="1" thickTop="1" x14ac:dyDescent="0.2">
      <c r="A121" s="19" t="s">
        <v>236</v>
      </c>
      <c r="B121" s="19" t="s">
        <v>48</v>
      </c>
      <c r="C121" s="19" t="s">
        <v>20</v>
      </c>
      <c r="D121" s="19" t="s">
        <v>14</v>
      </c>
      <c r="E121" s="19" t="s">
        <v>237</v>
      </c>
      <c r="F121" s="20">
        <v>132.52000000000001</v>
      </c>
      <c r="G121" s="20">
        <v>204.31</v>
      </c>
      <c r="H121" s="20">
        <v>24.36</v>
      </c>
      <c r="I121" s="20">
        <v>22</v>
      </c>
      <c r="J121" s="19">
        <v>340</v>
      </c>
      <c r="K121" s="19" t="s">
        <v>16</v>
      </c>
    </row>
    <row r="122" spans="1:11" s="5" customFormat="1" ht="13.5" customHeight="1" x14ac:dyDescent="0.2">
      <c r="A122" s="23"/>
      <c r="B122" s="24"/>
      <c r="C122" s="24"/>
      <c r="D122" s="24" t="s">
        <v>25</v>
      </c>
      <c r="E122" s="24"/>
      <c r="F122" s="25">
        <f>SUM(F121)</f>
        <v>132.52000000000001</v>
      </c>
      <c r="G122" s="25">
        <f>SUM(G121)</f>
        <v>204.31</v>
      </c>
      <c r="H122" s="25">
        <f>SUM(H121)</f>
        <v>24.36</v>
      </c>
      <c r="I122" s="25">
        <f>SUM(I121)</f>
        <v>22</v>
      </c>
      <c r="J122" s="25">
        <f>SUM(J121)</f>
        <v>340</v>
      </c>
      <c r="K122" s="26"/>
    </row>
    <row r="123" spans="1:11" ht="13.5" customHeight="1" x14ac:dyDescent="0.2">
      <c r="A123" s="21" t="s">
        <v>238</v>
      </c>
      <c r="B123" s="21" t="s">
        <v>239</v>
      </c>
      <c r="C123" s="21" t="s">
        <v>111</v>
      </c>
      <c r="D123" s="21" t="s">
        <v>29</v>
      </c>
      <c r="E123" s="21" t="s">
        <v>240</v>
      </c>
      <c r="F123" s="22">
        <v>4.78</v>
      </c>
      <c r="G123" s="22">
        <v>4.4400000000000004</v>
      </c>
      <c r="H123" s="22">
        <v>9.1999999999999993</v>
      </c>
      <c r="I123" s="22">
        <v>7.4</v>
      </c>
      <c r="J123" s="21">
        <v>50</v>
      </c>
      <c r="K123" s="21" t="s">
        <v>32</v>
      </c>
    </row>
    <row r="124" spans="1:11" ht="13.5" customHeight="1" x14ac:dyDescent="0.2">
      <c r="A124" s="21" t="s">
        <v>241</v>
      </c>
      <c r="B124" s="21" t="s">
        <v>242</v>
      </c>
      <c r="C124" s="21" t="s">
        <v>243</v>
      </c>
      <c r="D124" s="21" t="s">
        <v>29</v>
      </c>
      <c r="E124" s="21" t="s">
        <v>240</v>
      </c>
      <c r="F124" s="22">
        <v>2.8</v>
      </c>
      <c r="G124" s="22">
        <v>2.2799999999999998</v>
      </c>
      <c r="H124" s="22">
        <v>8.0299999999999994</v>
      </c>
      <c r="I124" s="22">
        <v>7</v>
      </c>
      <c r="J124" s="21">
        <v>44</v>
      </c>
      <c r="K124" s="21" t="s">
        <v>36</v>
      </c>
    </row>
    <row r="125" spans="1:11" ht="13.5" customHeight="1" x14ac:dyDescent="0.2">
      <c r="A125" s="21" t="s">
        <v>244</v>
      </c>
      <c r="B125" s="21" t="s">
        <v>245</v>
      </c>
      <c r="C125" s="21" t="s">
        <v>246</v>
      </c>
      <c r="D125" s="21" t="s">
        <v>29</v>
      </c>
      <c r="E125" s="21" t="s">
        <v>240</v>
      </c>
      <c r="F125" s="22">
        <v>2.12</v>
      </c>
      <c r="G125" s="22">
        <v>1.59</v>
      </c>
      <c r="H125" s="22">
        <v>6.4</v>
      </c>
      <c r="I125" s="22" t="s">
        <v>31</v>
      </c>
      <c r="J125" s="21">
        <v>30</v>
      </c>
      <c r="K125" s="21" t="s">
        <v>36</v>
      </c>
    </row>
    <row r="126" spans="1:11" ht="13.5" customHeight="1" x14ac:dyDescent="0.2">
      <c r="A126" s="21" t="s">
        <v>247</v>
      </c>
      <c r="B126" s="21" t="s">
        <v>48</v>
      </c>
      <c r="C126" s="21" t="s">
        <v>107</v>
      </c>
      <c r="D126" s="21" t="s">
        <v>29</v>
      </c>
      <c r="E126" s="21" t="s">
        <v>237</v>
      </c>
      <c r="F126" s="22">
        <v>6.61</v>
      </c>
      <c r="G126" s="22">
        <v>6.11</v>
      </c>
      <c r="H126" s="22">
        <v>10.99</v>
      </c>
      <c r="I126" s="22">
        <v>9</v>
      </c>
      <c r="J126" s="21">
        <v>61</v>
      </c>
      <c r="K126" s="21" t="s">
        <v>16</v>
      </c>
    </row>
    <row r="127" spans="1:11" ht="13.5" customHeight="1" x14ac:dyDescent="0.2">
      <c r="A127" s="21" t="s">
        <v>248</v>
      </c>
      <c r="B127" s="21" t="s">
        <v>249</v>
      </c>
      <c r="C127" s="21" t="s">
        <v>250</v>
      </c>
      <c r="D127" s="21" t="s">
        <v>29</v>
      </c>
      <c r="E127" s="21" t="s">
        <v>240</v>
      </c>
      <c r="F127" s="22">
        <v>8.1999999999999993</v>
      </c>
      <c r="G127" s="22">
        <v>11.08</v>
      </c>
      <c r="H127" s="22">
        <v>11.99</v>
      </c>
      <c r="I127" s="22">
        <v>9.4499999999999993</v>
      </c>
      <c r="J127" s="21">
        <v>100</v>
      </c>
      <c r="K127" s="21" t="s">
        <v>32</v>
      </c>
    </row>
    <row r="128" spans="1:11" ht="13.5" customHeight="1" x14ac:dyDescent="0.2">
      <c r="A128" s="21" t="s">
        <v>251</v>
      </c>
      <c r="B128" s="21" t="s">
        <v>252</v>
      </c>
      <c r="C128" s="21" t="s">
        <v>253</v>
      </c>
      <c r="D128" s="21" t="s">
        <v>29</v>
      </c>
      <c r="E128" s="21" t="s">
        <v>237</v>
      </c>
      <c r="F128" s="22">
        <v>3.76</v>
      </c>
      <c r="G128" s="22">
        <v>2.21</v>
      </c>
      <c r="H128" s="22">
        <v>8</v>
      </c>
      <c r="I128" s="22" t="s">
        <v>31</v>
      </c>
      <c r="J128" s="21">
        <v>50</v>
      </c>
      <c r="K128" s="21" t="s">
        <v>32</v>
      </c>
    </row>
    <row r="129" spans="1:11" ht="13.5" customHeight="1" x14ac:dyDescent="0.2">
      <c r="A129" s="21" t="s">
        <v>254</v>
      </c>
      <c r="B129" s="21" t="s">
        <v>71</v>
      </c>
      <c r="C129" s="21" t="s">
        <v>255</v>
      </c>
      <c r="D129" s="21" t="s">
        <v>29</v>
      </c>
      <c r="E129" s="21" t="s">
        <v>240</v>
      </c>
      <c r="F129" s="22">
        <v>12.15</v>
      </c>
      <c r="G129" s="22">
        <v>6.39</v>
      </c>
      <c r="H129" s="22">
        <v>10.8</v>
      </c>
      <c r="I129" s="22" t="s">
        <v>31</v>
      </c>
      <c r="J129" s="21">
        <v>50</v>
      </c>
      <c r="K129" s="21" t="s">
        <v>16</v>
      </c>
    </row>
    <row r="130" spans="1:11" ht="13.5" customHeight="1" x14ac:dyDescent="0.2">
      <c r="A130" s="21" t="s">
        <v>256</v>
      </c>
      <c r="B130" s="21" t="s">
        <v>48</v>
      </c>
      <c r="C130" s="21" t="s">
        <v>114</v>
      </c>
      <c r="D130" s="21" t="s">
        <v>29</v>
      </c>
      <c r="E130" s="21" t="s">
        <v>237</v>
      </c>
      <c r="F130" s="22">
        <v>12.53</v>
      </c>
      <c r="G130" s="22">
        <v>9.74</v>
      </c>
      <c r="H130" s="22">
        <v>11.99</v>
      </c>
      <c r="I130" s="22">
        <v>10.49</v>
      </c>
      <c r="J130" s="21">
        <v>75</v>
      </c>
      <c r="K130" s="21" t="s">
        <v>16</v>
      </c>
    </row>
    <row r="131" spans="1:11" ht="13.5" customHeight="1" x14ac:dyDescent="0.2">
      <c r="A131" s="21" t="s">
        <v>257</v>
      </c>
      <c r="B131" s="21" t="s">
        <v>48</v>
      </c>
      <c r="C131" s="21" t="s">
        <v>258</v>
      </c>
      <c r="D131" s="21" t="s">
        <v>29</v>
      </c>
      <c r="E131" s="21" t="s">
        <v>237</v>
      </c>
      <c r="F131" s="22">
        <v>23.95</v>
      </c>
      <c r="G131" s="22">
        <v>21.01</v>
      </c>
      <c r="H131" s="22">
        <v>14.99</v>
      </c>
      <c r="I131" s="22">
        <v>12.91</v>
      </c>
      <c r="J131" s="21">
        <v>125</v>
      </c>
      <c r="K131" s="21" t="s">
        <v>16</v>
      </c>
    </row>
    <row r="132" spans="1:11" ht="13.5" customHeight="1" x14ac:dyDescent="0.2">
      <c r="A132" s="21" t="s">
        <v>259</v>
      </c>
      <c r="B132" s="21" t="s">
        <v>76</v>
      </c>
      <c r="C132" s="21" t="s">
        <v>260</v>
      </c>
      <c r="D132" s="21" t="s">
        <v>29</v>
      </c>
      <c r="E132" s="21" t="s">
        <v>237</v>
      </c>
      <c r="F132" s="22">
        <v>8.09</v>
      </c>
      <c r="G132" s="22">
        <v>5.28</v>
      </c>
      <c r="H132" s="22">
        <v>9.4</v>
      </c>
      <c r="I132" s="22" t="s">
        <v>31</v>
      </c>
      <c r="J132" s="21">
        <v>92</v>
      </c>
      <c r="K132" s="21" t="s">
        <v>32</v>
      </c>
    </row>
    <row r="133" spans="1:11" ht="13.5" customHeight="1" x14ac:dyDescent="0.2">
      <c r="A133" s="21" t="s">
        <v>261</v>
      </c>
      <c r="B133" s="21" t="s">
        <v>41</v>
      </c>
      <c r="C133" s="21" t="s">
        <v>262</v>
      </c>
      <c r="D133" s="21" t="s">
        <v>29</v>
      </c>
      <c r="E133" s="21" t="s">
        <v>240</v>
      </c>
      <c r="F133" s="22">
        <v>2.4300000000000002</v>
      </c>
      <c r="G133" s="22">
        <v>1.45</v>
      </c>
      <c r="H133" s="22">
        <v>5.99</v>
      </c>
      <c r="I133" s="22">
        <v>0</v>
      </c>
      <c r="J133" s="21">
        <v>16</v>
      </c>
      <c r="K133" s="21" t="s">
        <v>32</v>
      </c>
    </row>
    <row r="134" spans="1:11" ht="13.5" customHeight="1" x14ac:dyDescent="0.2">
      <c r="A134" s="21" t="s">
        <v>263</v>
      </c>
      <c r="B134" s="21" t="s">
        <v>48</v>
      </c>
      <c r="C134" s="21" t="s">
        <v>243</v>
      </c>
      <c r="D134" s="21" t="s">
        <v>29</v>
      </c>
      <c r="E134" s="21" t="s">
        <v>237</v>
      </c>
      <c r="F134" s="22">
        <v>26.38</v>
      </c>
      <c r="G134" s="22">
        <v>43.38</v>
      </c>
      <c r="H134" s="22">
        <v>16.399999999999999</v>
      </c>
      <c r="I134" s="22">
        <v>13.6</v>
      </c>
      <c r="J134" s="21">
        <v>90</v>
      </c>
      <c r="K134" s="21" t="s">
        <v>16</v>
      </c>
    </row>
    <row r="135" spans="1:11" ht="13.5" customHeight="1" x14ac:dyDescent="0.2">
      <c r="A135" s="21" t="s">
        <v>264</v>
      </c>
      <c r="B135" s="21" t="s">
        <v>265</v>
      </c>
      <c r="C135" s="21" t="s">
        <v>266</v>
      </c>
      <c r="D135" s="21" t="s">
        <v>29</v>
      </c>
      <c r="E135" s="21" t="s">
        <v>240</v>
      </c>
      <c r="F135" s="22">
        <v>12.4</v>
      </c>
      <c r="G135" s="22">
        <v>14.1</v>
      </c>
      <c r="H135" s="22">
        <v>13.5</v>
      </c>
      <c r="I135" s="22">
        <v>10.199999999999999</v>
      </c>
      <c r="J135" s="21">
        <v>135</v>
      </c>
      <c r="K135" s="21" t="s">
        <v>32</v>
      </c>
    </row>
    <row r="136" spans="1:11" ht="13.5" customHeight="1" x14ac:dyDescent="0.2">
      <c r="A136" s="21" t="s">
        <v>267</v>
      </c>
      <c r="B136" s="21" t="s">
        <v>71</v>
      </c>
      <c r="C136" s="21" t="s">
        <v>268</v>
      </c>
      <c r="D136" s="21" t="s">
        <v>29</v>
      </c>
      <c r="E136" s="21" t="s">
        <v>240</v>
      </c>
      <c r="F136" s="22">
        <v>7.88</v>
      </c>
      <c r="G136" s="22">
        <v>5.88</v>
      </c>
      <c r="H136" s="22">
        <v>10.48</v>
      </c>
      <c r="I136" s="22">
        <v>9.25</v>
      </c>
      <c r="J136" s="21">
        <v>45</v>
      </c>
      <c r="K136" s="21" t="s">
        <v>32</v>
      </c>
    </row>
    <row r="137" spans="1:11" ht="13.5" customHeight="1" x14ac:dyDescent="0.2">
      <c r="A137" s="21" t="s">
        <v>269</v>
      </c>
      <c r="B137" s="21" t="s">
        <v>270</v>
      </c>
      <c r="C137" s="21" t="s">
        <v>271</v>
      </c>
      <c r="D137" s="21" t="s">
        <v>29</v>
      </c>
      <c r="E137" s="21" t="s">
        <v>240</v>
      </c>
      <c r="F137" s="22">
        <v>8.89</v>
      </c>
      <c r="G137" s="22">
        <v>6.31</v>
      </c>
      <c r="H137" s="22">
        <v>11.85</v>
      </c>
      <c r="I137" s="22">
        <v>9.6</v>
      </c>
      <c r="J137" s="21">
        <v>60</v>
      </c>
      <c r="K137" s="21" t="s">
        <v>36</v>
      </c>
    </row>
    <row r="138" spans="1:11" s="5" customFormat="1" ht="13.5" customHeight="1" x14ac:dyDescent="0.2">
      <c r="A138" s="23"/>
      <c r="B138" s="24"/>
      <c r="C138" s="24"/>
      <c r="D138" s="24" t="s">
        <v>272</v>
      </c>
      <c r="E138" s="24"/>
      <c r="F138" s="25">
        <f>SUM(F123:F137)</f>
        <v>142.97000000000003</v>
      </c>
      <c r="G138" s="25">
        <f>SUM(G123:G137)</f>
        <v>141.25</v>
      </c>
      <c r="H138" s="25">
        <f>SUM(H123:H137)</f>
        <v>160.00999999999996</v>
      </c>
      <c r="I138" s="25">
        <f>SUM(I123:I137)</f>
        <v>98.899999999999991</v>
      </c>
      <c r="J138" s="25">
        <f>SUM(J123:J137)</f>
        <v>1023</v>
      </c>
      <c r="K138" s="26"/>
    </row>
    <row r="139" spans="1:11" ht="13.5" customHeight="1" x14ac:dyDescent="0.2">
      <c r="A139" s="21" t="s">
        <v>273</v>
      </c>
      <c r="B139" s="21" t="s">
        <v>48</v>
      </c>
      <c r="C139" s="21" t="s">
        <v>274</v>
      </c>
      <c r="D139" s="21" t="s">
        <v>59</v>
      </c>
      <c r="E139" s="21" t="s">
        <v>237</v>
      </c>
      <c r="F139" s="22">
        <v>8.94</v>
      </c>
      <c r="G139" s="22">
        <v>15.18</v>
      </c>
      <c r="H139" s="22">
        <v>12.95</v>
      </c>
      <c r="I139" s="22" t="s">
        <v>31</v>
      </c>
      <c r="J139" s="21">
        <v>90</v>
      </c>
      <c r="K139" s="21" t="s">
        <v>16</v>
      </c>
    </row>
    <row r="140" spans="1:11" s="5" customFormat="1" ht="13.5" customHeight="1" x14ac:dyDescent="0.2">
      <c r="A140" s="23"/>
      <c r="B140" s="24"/>
      <c r="C140" s="24"/>
      <c r="D140" s="24" t="s">
        <v>25</v>
      </c>
      <c r="E140" s="24"/>
      <c r="F140" s="25">
        <f>SUM(F139)</f>
        <v>8.94</v>
      </c>
      <c r="G140" s="25">
        <f>SUM(G139)</f>
        <v>15.18</v>
      </c>
      <c r="H140" s="25">
        <f>SUM(H139)</f>
        <v>12.95</v>
      </c>
      <c r="I140" s="25">
        <f>SUM(I139)</f>
        <v>0</v>
      </c>
      <c r="J140" s="25">
        <f>SUM(J139)</f>
        <v>90</v>
      </c>
      <c r="K140" s="26"/>
    </row>
    <row r="141" spans="1:11" ht="13.5" customHeight="1" x14ac:dyDescent="0.2">
      <c r="A141" s="21" t="s">
        <v>275</v>
      </c>
      <c r="B141" s="21" t="s">
        <v>48</v>
      </c>
      <c r="C141" s="21" t="s">
        <v>119</v>
      </c>
      <c r="D141" s="21" t="s">
        <v>79</v>
      </c>
      <c r="E141" s="21" t="s">
        <v>237</v>
      </c>
      <c r="F141" s="22">
        <v>73.489999999999995</v>
      </c>
      <c r="G141" s="22">
        <v>157.41999999999999</v>
      </c>
      <c r="H141" s="22">
        <v>25</v>
      </c>
      <c r="I141" s="22">
        <v>20.3</v>
      </c>
      <c r="J141" s="21">
        <v>213</v>
      </c>
      <c r="K141" s="21" t="s">
        <v>16</v>
      </c>
    </row>
    <row r="142" spans="1:11" s="5" customFormat="1" ht="18" customHeight="1" x14ac:dyDescent="0.2">
      <c r="A142" s="57"/>
      <c r="B142" s="68"/>
      <c r="C142" s="59"/>
      <c r="D142" s="59" t="s">
        <v>25</v>
      </c>
      <c r="E142" s="59"/>
      <c r="F142" s="59">
        <f>SUM(F141)</f>
        <v>73.489999999999995</v>
      </c>
      <c r="G142" s="69">
        <f>SUM(G141)</f>
        <v>157.41999999999999</v>
      </c>
      <c r="H142" s="69">
        <f>SUM(H141)</f>
        <v>25</v>
      </c>
      <c r="I142" s="69">
        <f>SUM(I141)</f>
        <v>20.3</v>
      </c>
      <c r="J142" s="69">
        <f>SUM(J141)</f>
        <v>213</v>
      </c>
      <c r="K142" s="83"/>
    </row>
    <row r="143" spans="1:11" ht="16.899999999999999" customHeight="1" thickBot="1" x14ac:dyDescent="0.25">
      <c r="A143" s="372" t="s">
        <v>542</v>
      </c>
      <c r="B143" s="372"/>
      <c r="C143" s="372"/>
      <c r="D143" s="62" t="s">
        <v>276</v>
      </c>
      <c r="E143" s="81"/>
      <c r="F143" s="63">
        <f>F122+F138+F140+F142</f>
        <v>357.92</v>
      </c>
      <c r="G143" s="63">
        <f>G122+G138+G140+G142</f>
        <v>518.16</v>
      </c>
      <c r="H143" s="63">
        <f>H122+H138+H140+H142</f>
        <v>222.31999999999994</v>
      </c>
      <c r="I143" s="63">
        <f>I122+I138+I140+I142</f>
        <v>141.19999999999999</v>
      </c>
      <c r="J143" s="63">
        <f>J122+J138+J140+J142</f>
        <v>1666</v>
      </c>
      <c r="K143" s="84"/>
    </row>
    <row r="144" spans="1:11" ht="13.5" customHeight="1" thickTop="1" x14ac:dyDescent="0.2">
      <c r="A144" s="39" t="s">
        <v>277</v>
      </c>
      <c r="B144" s="39" t="s">
        <v>200</v>
      </c>
      <c r="C144" s="39" t="s">
        <v>218</v>
      </c>
      <c r="D144" s="39" t="s">
        <v>29</v>
      </c>
      <c r="E144" s="39" t="s">
        <v>278</v>
      </c>
      <c r="F144" s="40">
        <v>8.19</v>
      </c>
      <c r="G144" s="40">
        <v>5.8</v>
      </c>
      <c r="H144" s="40">
        <v>10.76</v>
      </c>
      <c r="I144" s="40">
        <v>8.4</v>
      </c>
      <c r="J144" s="39">
        <v>18</v>
      </c>
      <c r="K144" s="39" t="s">
        <v>16</v>
      </c>
    </row>
    <row r="145" spans="1:11" ht="13.5" customHeight="1" x14ac:dyDescent="0.2">
      <c r="A145" s="39" t="s">
        <v>279</v>
      </c>
      <c r="B145" s="39" t="s">
        <v>187</v>
      </c>
      <c r="C145" s="39" t="s">
        <v>211</v>
      </c>
      <c r="D145" s="39" t="s">
        <v>29</v>
      </c>
      <c r="E145" s="39" t="s">
        <v>280</v>
      </c>
      <c r="F145" s="40">
        <v>3.79</v>
      </c>
      <c r="G145" s="40">
        <v>2</v>
      </c>
      <c r="H145" s="40">
        <v>6.8</v>
      </c>
      <c r="I145" s="40">
        <v>5.9</v>
      </c>
      <c r="J145" s="39">
        <v>15</v>
      </c>
      <c r="K145" s="39" t="s">
        <v>36</v>
      </c>
    </row>
    <row r="146" spans="1:11" ht="13.5" customHeight="1" x14ac:dyDescent="0.2">
      <c r="A146" s="39" t="s">
        <v>281</v>
      </c>
      <c r="B146" s="39" t="s">
        <v>200</v>
      </c>
      <c r="C146" s="39" t="s">
        <v>282</v>
      </c>
      <c r="D146" s="39" t="s">
        <v>29</v>
      </c>
      <c r="E146" s="39" t="s">
        <v>280</v>
      </c>
      <c r="F146" s="40">
        <v>10.54</v>
      </c>
      <c r="G146" s="40">
        <v>7.37</v>
      </c>
      <c r="H146" s="40">
        <v>11</v>
      </c>
      <c r="I146" s="40">
        <v>9.4499999999999993</v>
      </c>
      <c r="J146" s="39">
        <v>35</v>
      </c>
      <c r="K146" s="39" t="s">
        <v>16</v>
      </c>
    </row>
    <row r="147" spans="1:11" ht="13.5" customHeight="1" x14ac:dyDescent="0.2">
      <c r="A147" s="39" t="s">
        <v>283</v>
      </c>
      <c r="B147" s="39" t="s">
        <v>200</v>
      </c>
      <c r="C147" s="39" t="s">
        <v>102</v>
      </c>
      <c r="D147" s="39" t="s">
        <v>29</v>
      </c>
      <c r="E147" s="39" t="s">
        <v>278</v>
      </c>
      <c r="F147" s="40">
        <v>6.28</v>
      </c>
      <c r="G147" s="40">
        <v>5.3</v>
      </c>
      <c r="H147" s="40">
        <v>9.93</v>
      </c>
      <c r="I147" s="40">
        <v>8.1999999999999993</v>
      </c>
      <c r="J147" s="39">
        <v>46</v>
      </c>
      <c r="K147" s="39" t="s">
        <v>16</v>
      </c>
    </row>
    <row r="148" spans="1:11" ht="13.5" customHeight="1" x14ac:dyDescent="0.2">
      <c r="A148" s="39" t="s">
        <v>284</v>
      </c>
      <c r="B148" s="39" t="s">
        <v>239</v>
      </c>
      <c r="C148" s="39" t="s">
        <v>274</v>
      </c>
      <c r="D148" s="39" t="s">
        <v>29</v>
      </c>
      <c r="E148" s="39" t="s">
        <v>280</v>
      </c>
      <c r="F148" s="40">
        <v>9.6199999999999992</v>
      </c>
      <c r="G148" s="40">
        <v>15.92</v>
      </c>
      <c r="H148" s="40">
        <v>14.1</v>
      </c>
      <c r="I148" s="40" t="s">
        <v>31</v>
      </c>
      <c r="J148" s="39">
        <v>95</v>
      </c>
      <c r="K148" s="39" t="s">
        <v>36</v>
      </c>
    </row>
    <row r="149" spans="1:11" ht="13.5" customHeight="1" x14ac:dyDescent="0.2">
      <c r="A149" s="39" t="s">
        <v>285</v>
      </c>
      <c r="B149" s="39" t="s">
        <v>71</v>
      </c>
      <c r="C149" s="39" t="s">
        <v>286</v>
      </c>
      <c r="D149" s="39" t="s">
        <v>29</v>
      </c>
      <c r="E149" s="39" t="s">
        <v>280</v>
      </c>
      <c r="F149" s="40">
        <v>5.17</v>
      </c>
      <c r="G149" s="40">
        <v>3.26</v>
      </c>
      <c r="H149" s="40">
        <v>9.5</v>
      </c>
      <c r="I149" s="40">
        <v>7.8</v>
      </c>
      <c r="J149" s="39">
        <v>64</v>
      </c>
      <c r="K149" s="39" t="s">
        <v>32</v>
      </c>
    </row>
    <row r="150" spans="1:11" ht="13.5" customHeight="1" x14ac:dyDescent="0.2">
      <c r="A150" s="39" t="s">
        <v>287</v>
      </c>
      <c r="B150" s="39" t="s">
        <v>200</v>
      </c>
      <c r="C150" s="39" t="s">
        <v>288</v>
      </c>
      <c r="D150" s="39" t="s">
        <v>29</v>
      </c>
      <c r="E150" s="39" t="s">
        <v>278</v>
      </c>
      <c r="F150" s="40">
        <v>2.06</v>
      </c>
      <c r="G150" s="40">
        <v>1.39</v>
      </c>
      <c r="H150" s="40">
        <v>6.5</v>
      </c>
      <c r="I150" s="40" t="s">
        <v>31</v>
      </c>
      <c r="J150" s="39">
        <v>17</v>
      </c>
      <c r="K150" s="39" t="s">
        <v>32</v>
      </c>
    </row>
    <row r="151" spans="1:11" ht="13.5" customHeight="1" x14ac:dyDescent="0.2">
      <c r="A151" s="39" t="s">
        <v>289</v>
      </c>
      <c r="B151" s="39" t="s">
        <v>200</v>
      </c>
      <c r="C151" s="39" t="s">
        <v>42</v>
      </c>
      <c r="D151" s="39" t="s">
        <v>29</v>
      </c>
      <c r="E151" s="39" t="s">
        <v>278</v>
      </c>
      <c r="F151" s="40">
        <v>6.61</v>
      </c>
      <c r="G151" s="40">
        <v>6.4</v>
      </c>
      <c r="H151" s="40">
        <v>11</v>
      </c>
      <c r="I151" s="40">
        <v>9</v>
      </c>
      <c r="J151" s="39">
        <v>106</v>
      </c>
      <c r="K151" s="39" t="s">
        <v>16</v>
      </c>
    </row>
    <row r="152" spans="1:11" ht="13.5" customHeight="1" x14ac:dyDescent="0.2">
      <c r="A152" s="39" t="s">
        <v>290</v>
      </c>
      <c r="B152" s="39" t="s">
        <v>200</v>
      </c>
      <c r="C152" s="39" t="s">
        <v>202</v>
      </c>
      <c r="D152" s="39" t="s">
        <v>29</v>
      </c>
      <c r="E152" s="39" t="s">
        <v>278</v>
      </c>
      <c r="F152" s="40">
        <v>6.28</v>
      </c>
      <c r="G152" s="40">
        <v>5.22</v>
      </c>
      <c r="H152" s="40">
        <v>9.9499999999999993</v>
      </c>
      <c r="I152" s="40">
        <v>8.1</v>
      </c>
      <c r="J152" s="39">
        <v>90</v>
      </c>
      <c r="K152" s="39" t="s">
        <v>16</v>
      </c>
    </row>
    <row r="153" spans="1:11" ht="13.5" customHeight="1" x14ac:dyDescent="0.2">
      <c r="A153" s="39" t="s">
        <v>291</v>
      </c>
      <c r="B153" s="39" t="s">
        <v>76</v>
      </c>
      <c r="C153" s="39" t="s">
        <v>292</v>
      </c>
      <c r="D153" s="39" t="s">
        <v>29</v>
      </c>
      <c r="E153" s="39" t="s">
        <v>280</v>
      </c>
      <c r="F153" s="40">
        <v>3.98</v>
      </c>
      <c r="G153" s="40">
        <v>2.4700000000000002</v>
      </c>
      <c r="H153" s="40">
        <v>8</v>
      </c>
      <c r="I153" s="40" t="s">
        <v>31</v>
      </c>
      <c r="J153" s="39">
        <v>74</v>
      </c>
      <c r="K153" s="39" t="s">
        <v>32</v>
      </c>
    </row>
    <row r="154" spans="1:11" ht="13.5" customHeight="1" x14ac:dyDescent="0.2">
      <c r="A154" s="39" t="s">
        <v>293</v>
      </c>
      <c r="B154" s="39" t="s">
        <v>200</v>
      </c>
      <c r="C154" s="39" t="s">
        <v>294</v>
      </c>
      <c r="D154" s="39" t="s">
        <v>29</v>
      </c>
      <c r="E154" s="39" t="s">
        <v>278</v>
      </c>
      <c r="F154" s="40">
        <v>8.02</v>
      </c>
      <c r="G154" s="40">
        <v>7.37</v>
      </c>
      <c r="H154" s="40">
        <v>11.58</v>
      </c>
      <c r="I154" s="40">
        <v>9.5299999999999994</v>
      </c>
      <c r="J154" s="39">
        <v>55</v>
      </c>
      <c r="K154" s="39" t="s">
        <v>16</v>
      </c>
    </row>
    <row r="155" spans="1:11" ht="13.5" customHeight="1" x14ac:dyDescent="0.2">
      <c r="A155" s="39" t="s">
        <v>295</v>
      </c>
      <c r="B155" s="39" t="s">
        <v>200</v>
      </c>
      <c r="C155" s="39" t="s">
        <v>13</v>
      </c>
      <c r="D155" s="39" t="s">
        <v>29</v>
      </c>
      <c r="E155" s="39" t="s">
        <v>278</v>
      </c>
      <c r="F155" s="40">
        <v>4.5999999999999996</v>
      </c>
      <c r="G155" s="40">
        <v>5.05</v>
      </c>
      <c r="H155" s="40">
        <v>9.6</v>
      </c>
      <c r="I155" s="40">
        <v>8.23</v>
      </c>
      <c r="J155" s="39">
        <v>68</v>
      </c>
      <c r="K155" s="39" t="s">
        <v>36</v>
      </c>
    </row>
    <row r="156" spans="1:11" ht="13.5" customHeight="1" x14ac:dyDescent="0.2">
      <c r="A156" s="39" t="s">
        <v>296</v>
      </c>
      <c r="B156" s="39" t="s">
        <v>265</v>
      </c>
      <c r="C156" s="39" t="s">
        <v>297</v>
      </c>
      <c r="D156" s="39" t="s">
        <v>29</v>
      </c>
      <c r="E156" s="39" t="s">
        <v>280</v>
      </c>
      <c r="F156" s="40">
        <v>5.55</v>
      </c>
      <c r="G156" s="40">
        <v>5.05</v>
      </c>
      <c r="H156" s="40">
        <v>10</v>
      </c>
      <c r="I156" s="40" t="s">
        <v>31</v>
      </c>
      <c r="J156" s="39">
        <v>32</v>
      </c>
      <c r="K156" s="39" t="s">
        <v>32</v>
      </c>
    </row>
    <row r="157" spans="1:11" ht="13.5" customHeight="1" x14ac:dyDescent="0.2">
      <c r="A157" s="41" t="s">
        <v>298</v>
      </c>
      <c r="B157" s="41" t="s">
        <v>200</v>
      </c>
      <c r="C157" s="41" t="s">
        <v>299</v>
      </c>
      <c r="D157" s="41" t="s">
        <v>29</v>
      </c>
      <c r="E157" s="41" t="s">
        <v>280</v>
      </c>
      <c r="F157" s="42">
        <v>4.6900000000000004</v>
      </c>
      <c r="G157" s="42">
        <v>3.88</v>
      </c>
      <c r="H157" s="42">
        <v>8.5</v>
      </c>
      <c r="I157" s="42">
        <v>6.8</v>
      </c>
      <c r="J157" s="41">
        <v>60</v>
      </c>
      <c r="K157" s="41" t="s">
        <v>36</v>
      </c>
    </row>
    <row r="158" spans="1:11" s="5" customFormat="1" ht="13.5" customHeight="1" x14ac:dyDescent="0.2">
      <c r="A158" s="23"/>
      <c r="B158" s="24"/>
      <c r="C158" s="24"/>
      <c r="D158" s="24" t="s">
        <v>300</v>
      </c>
      <c r="E158" s="24"/>
      <c r="F158" s="25">
        <f>SUM(F144:F157)</f>
        <v>85.38</v>
      </c>
      <c r="G158" s="25">
        <f>SUM(G144:G157)</f>
        <v>76.47999999999999</v>
      </c>
      <c r="H158" s="25">
        <f>SUM(H144:H157)</f>
        <v>137.22</v>
      </c>
      <c r="I158" s="25">
        <f>SUM(I144:I157)</f>
        <v>81.41</v>
      </c>
      <c r="J158" s="25">
        <f>SUM(J144:J157)</f>
        <v>775</v>
      </c>
      <c r="K158" s="26"/>
    </row>
    <row r="159" spans="1:11" ht="13.5" customHeight="1" x14ac:dyDescent="0.2">
      <c r="A159" s="21" t="s">
        <v>301</v>
      </c>
      <c r="B159" s="21" t="s">
        <v>200</v>
      </c>
      <c r="C159" s="21" t="s">
        <v>61</v>
      </c>
      <c r="D159" s="21" t="s">
        <v>59</v>
      </c>
      <c r="E159" s="21" t="s">
        <v>278</v>
      </c>
      <c r="F159" s="22">
        <v>114.7</v>
      </c>
      <c r="G159" s="22">
        <v>129.44</v>
      </c>
      <c r="H159" s="22">
        <v>28</v>
      </c>
      <c r="I159" s="22">
        <v>23</v>
      </c>
      <c r="J159" s="21">
        <v>365</v>
      </c>
      <c r="K159" s="21" t="s">
        <v>16</v>
      </c>
    </row>
    <row r="160" spans="1:11" ht="13.5" customHeight="1" x14ac:dyDescent="0.2">
      <c r="A160" s="21" t="s">
        <v>302</v>
      </c>
      <c r="B160" s="21" t="s">
        <v>200</v>
      </c>
      <c r="C160" s="21" t="s">
        <v>303</v>
      </c>
      <c r="D160" s="21" t="s">
        <v>59</v>
      </c>
      <c r="E160" s="21" t="s">
        <v>278</v>
      </c>
      <c r="F160" s="22">
        <v>25.12</v>
      </c>
      <c r="G160" s="22">
        <v>23.77</v>
      </c>
      <c r="H160" s="22">
        <v>14.99</v>
      </c>
      <c r="I160" s="22">
        <v>13.04</v>
      </c>
      <c r="J160" s="21">
        <v>115</v>
      </c>
      <c r="K160" s="21" t="s">
        <v>16</v>
      </c>
    </row>
    <row r="161" spans="1:11" s="5" customFormat="1" ht="13.5" customHeight="1" x14ac:dyDescent="0.2">
      <c r="A161" s="23"/>
      <c r="B161" s="24"/>
      <c r="C161" s="24"/>
      <c r="D161" s="24" t="s">
        <v>99</v>
      </c>
      <c r="E161" s="24"/>
      <c r="F161" s="25">
        <f>SUM(F159:F160)</f>
        <v>139.82</v>
      </c>
      <c r="G161" s="25">
        <f>SUM(G159:G160)</f>
        <v>153.21</v>
      </c>
      <c r="H161" s="25">
        <f>SUM(H159:H160)</f>
        <v>42.99</v>
      </c>
      <c r="I161" s="25">
        <f>SUM(I159:I160)</f>
        <v>36.04</v>
      </c>
      <c r="J161" s="25">
        <f>SUM(J159:J160)</f>
        <v>480</v>
      </c>
      <c r="K161" s="26"/>
    </row>
    <row r="162" spans="1:11" ht="13.5" customHeight="1" x14ac:dyDescent="0.2">
      <c r="A162" s="43" t="s">
        <v>304</v>
      </c>
      <c r="B162" s="44" t="s">
        <v>200</v>
      </c>
      <c r="C162" s="44" t="s">
        <v>104</v>
      </c>
      <c r="D162" s="44" t="s">
        <v>73</v>
      </c>
      <c r="E162" s="44" t="s">
        <v>278</v>
      </c>
      <c r="F162" s="45">
        <v>10.1</v>
      </c>
      <c r="G162" s="45">
        <v>8.17</v>
      </c>
      <c r="H162" s="45">
        <v>11.49</v>
      </c>
      <c r="I162" s="45">
        <v>9.24</v>
      </c>
      <c r="J162" s="44">
        <v>95</v>
      </c>
      <c r="K162" s="46" t="s">
        <v>16</v>
      </c>
    </row>
    <row r="163" spans="1:11" s="5" customFormat="1" ht="16.5" customHeight="1" x14ac:dyDescent="0.2">
      <c r="A163" s="87"/>
      <c r="B163" s="88"/>
      <c r="C163" s="88"/>
      <c r="D163" s="59" t="s">
        <v>25</v>
      </c>
      <c r="E163" s="88"/>
      <c r="F163" s="69">
        <f>SUM(F162)</f>
        <v>10.1</v>
      </c>
      <c r="G163" s="69">
        <f>SUM(G162)</f>
        <v>8.17</v>
      </c>
      <c r="H163" s="69">
        <f>SUM(H162)</f>
        <v>11.49</v>
      </c>
      <c r="I163" s="69">
        <f>SUM(I162)</f>
        <v>9.24</v>
      </c>
      <c r="J163" s="69">
        <f>SUM(J162)</f>
        <v>95</v>
      </c>
      <c r="K163" s="83"/>
    </row>
    <row r="164" spans="1:11" ht="18" customHeight="1" thickBot="1" x14ac:dyDescent="0.25">
      <c r="A164" s="361" t="s">
        <v>543</v>
      </c>
      <c r="B164" s="361"/>
      <c r="C164" s="361"/>
      <c r="D164" s="62" t="s">
        <v>305</v>
      </c>
      <c r="E164" s="89"/>
      <c r="F164" s="62">
        <v>235.29999999999998</v>
      </c>
      <c r="G164" s="63">
        <v>237.85999999999999</v>
      </c>
      <c r="H164" s="63">
        <v>191.7</v>
      </c>
      <c r="I164" s="63">
        <v>126.69</v>
      </c>
      <c r="J164" s="63">
        <v>1350</v>
      </c>
      <c r="K164" s="62"/>
    </row>
    <row r="165" spans="1:11" ht="13.5" customHeight="1" thickTop="1" x14ac:dyDescent="0.2">
      <c r="A165" s="39" t="s">
        <v>306</v>
      </c>
      <c r="B165" s="39" t="s">
        <v>101</v>
      </c>
      <c r="C165" s="39" t="s">
        <v>65</v>
      </c>
      <c r="D165" s="39" t="s">
        <v>29</v>
      </c>
      <c r="E165" s="39" t="s">
        <v>307</v>
      </c>
      <c r="F165" s="40">
        <v>6.42</v>
      </c>
      <c r="G165" s="40">
        <v>4.5599999999999996</v>
      </c>
      <c r="H165" s="40">
        <v>9.52</v>
      </c>
      <c r="I165" s="40">
        <v>8.09</v>
      </c>
      <c r="J165" s="39">
        <v>74.069999999999993</v>
      </c>
      <c r="K165" s="39" t="s">
        <v>36</v>
      </c>
    </row>
    <row r="166" spans="1:11" ht="13.5" customHeight="1" x14ac:dyDescent="0.2">
      <c r="A166" s="39" t="s">
        <v>308</v>
      </c>
      <c r="B166" s="39" t="s">
        <v>101</v>
      </c>
      <c r="C166" s="39" t="s">
        <v>111</v>
      </c>
      <c r="D166" s="39" t="s">
        <v>29</v>
      </c>
      <c r="E166" s="39" t="s">
        <v>307</v>
      </c>
      <c r="F166" s="40">
        <v>17.03</v>
      </c>
      <c r="G166" s="40">
        <v>21.8</v>
      </c>
      <c r="H166" s="40">
        <v>14.26</v>
      </c>
      <c r="I166" s="40">
        <v>11.85</v>
      </c>
      <c r="J166" s="39">
        <v>210</v>
      </c>
      <c r="K166" s="39" t="s">
        <v>16</v>
      </c>
    </row>
    <row r="167" spans="1:11" ht="13.5" customHeight="1" x14ac:dyDescent="0.2">
      <c r="A167" s="39" t="s">
        <v>309</v>
      </c>
      <c r="B167" s="39" t="s">
        <v>310</v>
      </c>
      <c r="C167" s="39" t="s">
        <v>209</v>
      </c>
      <c r="D167" s="39" t="s">
        <v>29</v>
      </c>
      <c r="E167" s="39" t="s">
        <v>311</v>
      </c>
      <c r="F167" s="40">
        <v>4.92</v>
      </c>
      <c r="G167" s="40">
        <v>5.58</v>
      </c>
      <c r="H167" s="40">
        <v>10.7</v>
      </c>
      <c r="I167" s="40" t="s">
        <v>31</v>
      </c>
      <c r="J167" s="39">
        <v>76</v>
      </c>
      <c r="K167" s="39" t="s">
        <v>36</v>
      </c>
    </row>
    <row r="168" spans="1:11" ht="13.5" customHeight="1" x14ac:dyDescent="0.2">
      <c r="A168" s="39" t="s">
        <v>312</v>
      </c>
      <c r="B168" s="39" t="s">
        <v>71</v>
      </c>
      <c r="C168" s="39" t="s">
        <v>313</v>
      </c>
      <c r="D168" s="39" t="s">
        <v>29</v>
      </c>
      <c r="E168" s="39" t="s">
        <v>311</v>
      </c>
      <c r="F168" s="40">
        <v>19.329999999999998</v>
      </c>
      <c r="G168" s="40">
        <v>15.6</v>
      </c>
      <c r="H168" s="40">
        <v>13.94</v>
      </c>
      <c r="I168" s="40">
        <v>11.59</v>
      </c>
      <c r="J168" s="39">
        <v>104</v>
      </c>
      <c r="K168" s="39" t="s">
        <v>16</v>
      </c>
    </row>
    <row r="169" spans="1:11" ht="13.5" customHeight="1" x14ac:dyDescent="0.2">
      <c r="A169" s="39" t="s">
        <v>314</v>
      </c>
      <c r="B169" s="39" t="s">
        <v>101</v>
      </c>
      <c r="C169" s="39" t="s">
        <v>315</v>
      </c>
      <c r="D169" s="39" t="s">
        <v>29</v>
      </c>
      <c r="E169" s="39" t="s">
        <v>307</v>
      </c>
      <c r="F169" s="40">
        <v>8.0299999999999994</v>
      </c>
      <c r="G169" s="40">
        <v>7.05</v>
      </c>
      <c r="H169" s="40">
        <v>11.49</v>
      </c>
      <c r="I169" s="40">
        <v>9.24</v>
      </c>
      <c r="J169" s="39">
        <v>90</v>
      </c>
      <c r="K169" s="39" t="s">
        <v>16</v>
      </c>
    </row>
    <row r="170" spans="1:11" ht="13.5" customHeight="1" x14ac:dyDescent="0.2">
      <c r="A170" s="39" t="s">
        <v>316</v>
      </c>
      <c r="B170" s="39" t="s">
        <v>101</v>
      </c>
      <c r="C170" s="39" t="s">
        <v>317</v>
      </c>
      <c r="D170" s="39" t="s">
        <v>29</v>
      </c>
      <c r="E170" s="39" t="s">
        <v>311</v>
      </c>
      <c r="F170" s="40">
        <v>4.74</v>
      </c>
      <c r="G170" s="40">
        <v>3.88</v>
      </c>
      <c r="H170" s="40">
        <v>9.25</v>
      </c>
      <c r="I170" s="40">
        <v>7.79</v>
      </c>
      <c r="J170" s="39">
        <v>50</v>
      </c>
      <c r="K170" s="39" t="s">
        <v>36</v>
      </c>
    </row>
    <row r="171" spans="1:11" ht="13.5" customHeight="1" x14ac:dyDescent="0.2">
      <c r="A171" s="39" t="s">
        <v>318</v>
      </c>
      <c r="B171" s="39" t="s">
        <v>101</v>
      </c>
      <c r="C171" s="39" t="s">
        <v>42</v>
      </c>
      <c r="D171" s="39" t="s">
        <v>29</v>
      </c>
      <c r="E171" s="39" t="s">
        <v>307</v>
      </c>
      <c r="F171" s="40">
        <v>5.5</v>
      </c>
      <c r="G171" s="40">
        <v>4.4000000000000004</v>
      </c>
      <c r="H171" s="40">
        <v>9.6</v>
      </c>
      <c r="I171" s="40">
        <v>7.85</v>
      </c>
      <c r="J171" s="39">
        <v>64</v>
      </c>
      <c r="K171" s="39" t="s">
        <v>16</v>
      </c>
    </row>
    <row r="172" spans="1:11" s="5" customFormat="1" ht="17.25" customHeight="1" x14ac:dyDescent="0.2">
      <c r="A172" s="87"/>
      <c r="B172" s="88"/>
      <c r="C172" s="88"/>
      <c r="D172" s="59" t="s">
        <v>125</v>
      </c>
      <c r="E172" s="88"/>
      <c r="F172" s="69">
        <f>SUM(F165:F171)</f>
        <v>65.97</v>
      </c>
      <c r="G172" s="69">
        <f>SUM(G165:G171)</f>
        <v>62.87</v>
      </c>
      <c r="H172" s="69">
        <f>SUM(H165:H171)</f>
        <v>78.759999999999991</v>
      </c>
      <c r="I172" s="69">
        <f>SUM(I165:I171)</f>
        <v>56.41</v>
      </c>
      <c r="J172" s="69">
        <f>SUM(J165:J171)</f>
        <v>668.06999999999994</v>
      </c>
      <c r="K172" s="69"/>
    </row>
    <row r="173" spans="1:11" ht="16.5" customHeight="1" thickBot="1" x14ac:dyDescent="0.25">
      <c r="A173" s="361" t="s">
        <v>551</v>
      </c>
      <c r="B173" s="361"/>
      <c r="C173" s="361"/>
      <c r="D173" s="62" t="s">
        <v>125</v>
      </c>
      <c r="E173" s="62"/>
      <c r="F173" s="62">
        <v>65.97</v>
      </c>
      <c r="G173" s="63">
        <v>62.87</v>
      </c>
      <c r="H173" s="63">
        <v>78.760000000000005</v>
      </c>
      <c r="I173" s="63">
        <v>56.41</v>
      </c>
      <c r="J173" s="63">
        <v>668.07</v>
      </c>
      <c r="K173" s="62"/>
    </row>
    <row r="174" spans="1:11" ht="13.5" customHeight="1" thickTop="1" x14ac:dyDescent="0.2">
      <c r="A174" s="39" t="s">
        <v>319</v>
      </c>
      <c r="B174" s="39" t="s">
        <v>12</v>
      </c>
      <c r="C174" s="39" t="s">
        <v>294</v>
      </c>
      <c r="D174" s="39" t="s">
        <v>24</v>
      </c>
      <c r="E174" s="39" t="s">
        <v>320</v>
      </c>
      <c r="F174" s="39">
        <v>149.9</v>
      </c>
      <c r="G174" s="39">
        <v>336</v>
      </c>
      <c r="H174" s="39">
        <v>32.6</v>
      </c>
      <c r="I174" s="39">
        <v>26.75</v>
      </c>
      <c r="J174" s="39">
        <v>300</v>
      </c>
      <c r="K174" s="39" t="s">
        <v>16</v>
      </c>
    </row>
    <row r="175" spans="1:11" s="5" customFormat="1" ht="13.5" customHeight="1" thickBot="1" x14ac:dyDescent="0.25">
      <c r="A175" s="90"/>
      <c r="B175" s="91"/>
      <c r="C175" s="91"/>
      <c r="D175" s="24" t="s">
        <v>25</v>
      </c>
      <c r="E175" s="91"/>
      <c r="F175" s="25">
        <f>SUM(F174)</f>
        <v>149.9</v>
      </c>
      <c r="G175" s="25">
        <f>SUM(G174)</f>
        <v>336</v>
      </c>
      <c r="H175" s="25">
        <f>SUM(H174)</f>
        <v>32.6</v>
      </c>
      <c r="I175" s="25">
        <f>SUM(I174)</f>
        <v>26.75</v>
      </c>
      <c r="J175" s="25">
        <f>SUM(J174)</f>
        <v>300</v>
      </c>
      <c r="K175" s="25"/>
    </row>
    <row r="176" spans="1:11" ht="13.5" customHeight="1" thickTop="1" x14ac:dyDescent="0.2">
      <c r="A176" s="39" t="s">
        <v>321</v>
      </c>
      <c r="B176" s="39" t="s">
        <v>71</v>
      </c>
      <c r="C176" s="39" t="s">
        <v>322</v>
      </c>
      <c r="D176" s="39" t="s">
        <v>29</v>
      </c>
      <c r="E176" s="39" t="s">
        <v>323</v>
      </c>
      <c r="F176" s="39">
        <v>2.2599999999999998</v>
      </c>
      <c r="G176" s="39">
        <v>2.2400000000000002</v>
      </c>
      <c r="H176" s="39">
        <v>7.25</v>
      </c>
      <c r="I176" s="39">
        <v>5.9</v>
      </c>
      <c r="J176" s="39">
        <v>16</v>
      </c>
      <c r="K176" s="39" t="s">
        <v>16</v>
      </c>
    </row>
    <row r="177" spans="1:11" ht="13.5" customHeight="1" x14ac:dyDescent="0.2">
      <c r="A177" s="39" t="s">
        <v>324</v>
      </c>
      <c r="B177" s="39" t="s">
        <v>41</v>
      </c>
      <c r="C177" s="39" t="s">
        <v>258</v>
      </c>
      <c r="D177" s="39" t="s">
        <v>29</v>
      </c>
      <c r="E177" s="39" t="s">
        <v>320</v>
      </c>
      <c r="F177" s="39">
        <v>2.87</v>
      </c>
      <c r="G177" s="39">
        <v>1.69</v>
      </c>
      <c r="H177" s="39">
        <v>6.49</v>
      </c>
      <c r="I177" s="39" t="s">
        <v>31</v>
      </c>
      <c r="J177" s="39">
        <v>30</v>
      </c>
      <c r="K177" s="39" t="s">
        <v>36</v>
      </c>
    </row>
    <row r="178" spans="1:11" ht="13.5" customHeight="1" x14ac:dyDescent="0.2">
      <c r="A178" s="39" t="s">
        <v>325</v>
      </c>
      <c r="B178" s="39" t="s">
        <v>45</v>
      </c>
      <c r="C178" s="39" t="s">
        <v>326</v>
      </c>
      <c r="D178" s="146" t="s">
        <v>29</v>
      </c>
      <c r="E178" s="39" t="s">
        <v>323</v>
      </c>
      <c r="F178" s="39">
        <v>0.86</v>
      </c>
      <c r="G178" s="39">
        <v>1.34</v>
      </c>
      <c r="H178" s="39">
        <v>5.9</v>
      </c>
      <c r="I178" s="39">
        <v>4.2</v>
      </c>
      <c r="J178" s="39">
        <v>25</v>
      </c>
      <c r="K178" s="39" t="s">
        <v>36</v>
      </c>
    </row>
    <row r="179" spans="1:11" ht="13.5" customHeight="1" x14ac:dyDescent="0.2">
      <c r="A179" s="39" t="s">
        <v>327</v>
      </c>
      <c r="B179" s="39" t="s">
        <v>41</v>
      </c>
      <c r="C179" s="39" t="s">
        <v>328</v>
      </c>
      <c r="D179" s="39" t="s">
        <v>29</v>
      </c>
      <c r="E179" s="39" t="s">
        <v>323</v>
      </c>
      <c r="F179" s="39">
        <v>9.98</v>
      </c>
      <c r="G179" s="39">
        <v>5.85</v>
      </c>
      <c r="H179" s="39">
        <v>9.35</v>
      </c>
      <c r="I179" s="39" t="s">
        <v>31</v>
      </c>
      <c r="J179" s="39">
        <v>75</v>
      </c>
      <c r="K179" s="39" t="s">
        <v>32</v>
      </c>
    </row>
    <row r="180" spans="1:11" ht="13.5" customHeight="1" x14ac:dyDescent="0.2">
      <c r="A180" s="39" t="s">
        <v>329</v>
      </c>
      <c r="B180" s="39" t="s">
        <v>45</v>
      </c>
      <c r="C180" s="39" t="s">
        <v>330</v>
      </c>
      <c r="D180" s="39" t="s">
        <v>29</v>
      </c>
      <c r="E180" s="39" t="s">
        <v>323</v>
      </c>
      <c r="F180" s="39">
        <v>1.1200000000000001</v>
      </c>
      <c r="G180" s="39">
        <v>0.98</v>
      </c>
      <c r="H180" s="39">
        <v>5.8</v>
      </c>
      <c r="I180" s="39" t="s">
        <v>31</v>
      </c>
      <c r="J180" s="39">
        <v>15</v>
      </c>
      <c r="K180" s="39" t="s">
        <v>32</v>
      </c>
    </row>
    <row r="181" spans="1:11" ht="13.5" customHeight="1" x14ac:dyDescent="0.2">
      <c r="A181" s="39" t="s">
        <v>331</v>
      </c>
      <c r="B181" s="39" t="s">
        <v>41</v>
      </c>
      <c r="C181" s="39" t="s">
        <v>332</v>
      </c>
      <c r="D181" s="39" t="s">
        <v>29</v>
      </c>
      <c r="E181" s="39" t="s">
        <v>320</v>
      </c>
      <c r="F181" s="39">
        <v>1.86</v>
      </c>
      <c r="G181" s="39">
        <v>2.34</v>
      </c>
      <c r="H181" s="39">
        <v>7.5</v>
      </c>
      <c r="I181" s="39" t="s">
        <v>31</v>
      </c>
      <c r="J181" s="39">
        <v>16</v>
      </c>
      <c r="K181" s="39" t="s">
        <v>32</v>
      </c>
    </row>
    <row r="182" spans="1:11" ht="13.5" customHeight="1" x14ac:dyDescent="0.2">
      <c r="A182" s="39" t="s">
        <v>333</v>
      </c>
      <c r="B182" s="39" t="s">
        <v>41</v>
      </c>
      <c r="C182" s="39" t="s">
        <v>243</v>
      </c>
      <c r="D182" s="39" t="s">
        <v>29</v>
      </c>
      <c r="E182" s="39" t="s">
        <v>320</v>
      </c>
      <c r="F182" s="39">
        <v>5.71</v>
      </c>
      <c r="G182" s="39">
        <v>3.11</v>
      </c>
      <c r="H182" s="39">
        <v>8.1199999999999992</v>
      </c>
      <c r="I182" s="39">
        <v>6.84</v>
      </c>
      <c r="J182" s="39">
        <v>30</v>
      </c>
      <c r="K182" s="39" t="s">
        <v>36</v>
      </c>
    </row>
    <row r="183" spans="1:11" ht="13.5" customHeight="1" x14ac:dyDescent="0.2">
      <c r="A183" s="39" t="s">
        <v>334</v>
      </c>
      <c r="B183" s="39" t="s">
        <v>12</v>
      </c>
      <c r="C183" s="39" t="s">
        <v>218</v>
      </c>
      <c r="D183" s="39" t="s">
        <v>29</v>
      </c>
      <c r="E183" s="39" t="s">
        <v>323</v>
      </c>
      <c r="F183" s="39">
        <v>8.18</v>
      </c>
      <c r="G183" s="39">
        <v>4.3099999999999996</v>
      </c>
      <c r="H183" s="39">
        <v>9.8000000000000007</v>
      </c>
      <c r="I183" s="39">
        <v>8.4</v>
      </c>
      <c r="J183" s="39">
        <v>45</v>
      </c>
      <c r="K183" s="39" t="s">
        <v>36</v>
      </c>
    </row>
    <row r="184" spans="1:11" ht="13.5" customHeight="1" x14ac:dyDescent="0.2">
      <c r="A184" s="39" t="s">
        <v>335</v>
      </c>
      <c r="B184" s="39" t="s">
        <v>41</v>
      </c>
      <c r="C184" s="39" t="s">
        <v>336</v>
      </c>
      <c r="D184" s="39" t="s">
        <v>29</v>
      </c>
      <c r="E184" s="39" t="s">
        <v>320</v>
      </c>
      <c r="F184" s="39">
        <v>1.86</v>
      </c>
      <c r="G184" s="39">
        <v>1.66</v>
      </c>
      <c r="H184" s="39">
        <v>6.07</v>
      </c>
      <c r="I184" s="39" t="s">
        <v>31</v>
      </c>
      <c r="J184" s="39">
        <v>25</v>
      </c>
      <c r="K184" s="39" t="s">
        <v>32</v>
      </c>
    </row>
    <row r="185" spans="1:11" ht="13.5" customHeight="1" x14ac:dyDescent="0.2">
      <c r="A185" s="39" t="s">
        <v>337</v>
      </c>
      <c r="B185" s="39" t="s">
        <v>310</v>
      </c>
      <c r="C185" s="39" t="s">
        <v>338</v>
      </c>
      <c r="D185" s="39" t="s">
        <v>29</v>
      </c>
      <c r="E185" s="39" t="s">
        <v>323</v>
      </c>
      <c r="F185" s="39">
        <v>9.9499999999999993</v>
      </c>
      <c r="G185" s="39">
        <v>9.98</v>
      </c>
      <c r="H185" s="39">
        <v>12.57</v>
      </c>
      <c r="I185" s="39">
        <v>10.199999999999999</v>
      </c>
      <c r="J185" s="39">
        <v>95</v>
      </c>
      <c r="K185" s="39" t="s">
        <v>16</v>
      </c>
    </row>
    <row r="186" spans="1:11" ht="13.5" customHeight="1" x14ac:dyDescent="0.2">
      <c r="A186" s="39" t="s">
        <v>339</v>
      </c>
      <c r="B186" s="39" t="s">
        <v>41</v>
      </c>
      <c r="C186" s="39" t="s">
        <v>315</v>
      </c>
      <c r="D186" s="39" t="s">
        <v>29</v>
      </c>
      <c r="E186" s="39" t="s">
        <v>320</v>
      </c>
      <c r="F186" s="39">
        <v>5.13</v>
      </c>
      <c r="G186" s="39">
        <v>3.01</v>
      </c>
      <c r="H186" s="39">
        <v>8.7100000000000009</v>
      </c>
      <c r="I186" s="39" t="s">
        <v>31</v>
      </c>
      <c r="J186" s="39">
        <v>65</v>
      </c>
      <c r="K186" s="39" t="s">
        <v>32</v>
      </c>
    </row>
    <row r="187" spans="1:11" ht="13.5" customHeight="1" x14ac:dyDescent="0.2">
      <c r="A187" s="39" t="s">
        <v>340</v>
      </c>
      <c r="B187" s="39" t="s">
        <v>249</v>
      </c>
      <c r="C187" s="39" t="s">
        <v>341</v>
      </c>
      <c r="D187" s="39" t="s">
        <v>29</v>
      </c>
      <c r="E187" s="39" t="s">
        <v>323</v>
      </c>
      <c r="F187" s="39">
        <v>2.72</v>
      </c>
      <c r="G187" s="39">
        <v>1.51</v>
      </c>
      <c r="H187" s="39">
        <v>6.02</v>
      </c>
      <c r="I187" s="39">
        <v>5.7</v>
      </c>
      <c r="J187" s="39">
        <v>30</v>
      </c>
      <c r="K187" s="39" t="s">
        <v>36</v>
      </c>
    </row>
    <row r="188" spans="1:11" ht="13.5" customHeight="1" x14ac:dyDescent="0.2">
      <c r="A188" s="39" t="s">
        <v>342</v>
      </c>
      <c r="B188" s="39" t="s">
        <v>41</v>
      </c>
      <c r="C188" s="39" t="s">
        <v>65</v>
      </c>
      <c r="D188" s="39" t="s">
        <v>29</v>
      </c>
      <c r="E188" s="39" t="s">
        <v>320</v>
      </c>
      <c r="F188" s="39">
        <v>7.26</v>
      </c>
      <c r="G188" s="39">
        <v>6.19</v>
      </c>
      <c r="H188" s="39">
        <v>10.5</v>
      </c>
      <c r="I188" s="39">
        <v>8.25</v>
      </c>
      <c r="J188" s="39">
        <v>83</v>
      </c>
      <c r="K188" s="39" t="s">
        <v>16</v>
      </c>
    </row>
    <row r="189" spans="1:11" ht="13.5" customHeight="1" x14ac:dyDescent="0.2">
      <c r="A189" s="39" t="s">
        <v>343</v>
      </c>
      <c r="B189" s="39" t="s">
        <v>41</v>
      </c>
      <c r="C189" s="39" t="s">
        <v>20</v>
      </c>
      <c r="D189" s="39" t="s">
        <v>29</v>
      </c>
      <c r="E189" s="39" t="s">
        <v>320</v>
      </c>
      <c r="F189" s="39">
        <v>19</v>
      </c>
      <c r="G189" s="39">
        <v>16.739999999999998</v>
      </c>
      <c r="H189" s="39">
        <v>13.67</v>
      </c>
      <c r="I189" s="39">
        <v>11.2</v>
      </c>
      <c r="J189" s="39">
        <v>160</v>
      </c>
      <c r="K189" s="39" t="s">
        <v>16</v>
      </c>
    </row>
    <row r="190" spans="1:11" ht="13.5" customHeight="1" x14ac:dyDescent="0.2">
      <c r="A190" s="39" t="s">
        <v>344</v>
      </c>
      <c r="B190" s="39" t="s">
        <v>41</v>
      </c>
      <c r="C190" s="39" t="s">
        <v>294</v>
      </c>
      <c r="D190" s="39" t="s">
        <v>29</v>
      </c>
      <c r="E190" s="39" t="s">
        <v>320</v>
      </c>
      <c r="F190" s="39">
        <v>5.08</v>
      </c>
      <c r="G190" s="39">
        <v>3.08</v>
      </c>
      <c r="H190" s="39">
        <v>9.5</v>
      </c>
      <c r="I190" s="39">
        <v>8.1999999999999993</v>
      </c>
      <c r="J190" s="39">
        <v>90</v>
      </c>
      <c r="K190" s="39" t="s">
        <v>36</v>
      </c>
    </row>
    <row r="191" spans="1:11" ht="13.5" customHeight="1" x14ac:dyDescent="0.2">
      <c r="A191" s="39" t="s">
        <v>345</v>
      </c>
      <c r="B191" s="39" t="s">
        <v>346</v>
      </c>
      <c r="C191" s="39" t="s">
        <v>114</v>
      </c>
      <c r="D191" s="39" t="s">
        <v>29</v>
      </c>
      <c r="E191" s="39" t="s">
        <v>323</v>
      </c>
      <c r="F191" s="39">
        <v>1.88</v>
      </c>
      <c r="G191" s="39">
        <v>1.5</v>
      </c>
      <c r="H191" s="39">
        <v>5.92</v>
      </c>
      <c r="I191" s="39">
        <v>5.74</v>
      </c>
      <c r="J191" s="39">
        <v>25</v>
      </c>
      <c r="K191" s="39" t="s">
        <v>36</v>
      </c>
    </row>
    <row r="192" spans="1:11" ht="13.5" customHeight="1" x14ac:dyDescent="0.2">
      <c r="A192" s="39" t="s">
        <v>347</v>
      </c>
      <c r="B192" s="39" t="s">
        <v>41</v>
      </c>
      <c r="C192" s="39" t="s">
        <v>211</v>
      </c>
      <c r="D192" s="39" t="s">
        <v>29</v>
      </c>
      <c r="E192" s="39" t="s">
        <v>320</v>
      </c>
      <c r="F192" s="39">
        <v>3.39</v>
      </c>
      <c r="G192" s="39">
        <v>2.68</v>
      </c>
      <c r="H192" s="39">
        <v>7.51</v>
      </c>
      <c r="I192" s="39">
        <v>7.06</v>
      </c>
      <c r="J192" s="39">
        <v>40</v>
      </c>
      <c r="K192" s="39" t="s">
        <v>36</v>
      </c>
    </row>
    <row r="193" spans="1:11" ht="13.5" customHeight="1" x14ac:dyDescent="0.2">
      <c r="A193" s="39" t="s">
        <v>348</v>
      </c>
      <c r="B193" s="39" t="s">
        <v>41</v>
      </c>
      <c r="C193" s="39" t="s">
        <v>119</v>
      </c>
      <c r="D193" s="39" t="s">
        <v>29</v>
      </c>
      <c r="E193" s="39" t="s">
        <v>320</v>
      </c>
      <c r="F193" s="39">
        <v>1.31</v>
      </c>
      <c r="G193" s="39">
        <v>1.5</v>
      </c>
      <c r="H193" s="39">
        <v>6.99</v>
      </c>
      <c r="I193" s="39" t="s">
        <v>31</v>
      </c>
      <c r="J193" s="39">
        <v>25</v>
      </c>
      <c r="K193" s="39" t="s">
        <v>32</v>
      </c>
    </row>
    <row r="194" spans="1:11" ht="13.5" customHeight="1" x14ac:dyDescent="0.2">
      <c r="A194" s="39" t="s">
        <v>349</v>
      </c>
      <c r="B194" s="39" t="s">
        <v>41</v>
      </c>
      <c r="C194" s="39" t="s">
        <v>350</v>
      </c>
      <c r="D194" s="39" t="s">
        <v>29</v>
      </c>
      <c r="E194" s="39" t="s">
        <v>323</v>
      </c>
      <c r="F194" s="39">
        <v>4.0599999999999996</v>
      </c>
      <c r="G194" s="39">
        <v>2.2599999999999998</v>
      </c>
      <c r="H194" s="39">
        <v>7.98</v>
      </c>
      <c r="I194" s="39" t="s">
        <v>31</v>
      </c>
      <c r="J194" s="39">
        <v>65</v>
      </c>
      <c r="K194" s="39" t="s">
        <v>36</v>
      </c>
    </row>
    <row r="195" spans="1:11" s="5" customFormat="1" ht="13.5" customHeight="1" x14ac:dyDescent="0.2">
      <c r="A195" s="23"/>
      <c r="B195" s="23"/>
      <c r="C195" s="23"/>
      <c r="D195" s="24" t="s">
        <v>351</v>
      </c>
      <c r="E195" s="23"/>
      <c r="F195" s="25">
        <f>SUM(F176:F194)</f>
        <v>94.48</v>
      </c>
      <c r="G195" s="25">
        <f>SUM(G176:G194)</f>
        <v>71.97</v>
      </c>
      <c r="H195" s="25">
        <f>SUM(H176:H194)</f>
        <v>155.64999999999998</v>
      </c>
      <c r="I195" s="25">
        <f>SUM(I176:I194)</f>
        <v>81.690000000000012</v>
      </c>
      <c r="J195" s="25">
        <f>SUM(J176:J194)</f>
        <v>955</v>
      </c>
      <c r="K195" s="92"/>
    </row>
    <row r="196" spans="1:11" ht="13.5" customHeight="1" x14ac:dyDescent="0.2">
      <c r="A196" s="39" t="s">
        <v>352</v>
      </c>
      <c r="B196" s="39" t="s">
        <v>101</v>
      </c>
      <c r="C196" s="39" t="s">
        <v>353</v>
      </c>
      <c r="D196" s="39" t="s">
        <v>73</v>
      </c>
      <c r="E196" s="39" t="s">
        <v>320</v>
      </c>
      <c r="F196" s="39">
        <v>2.13</v>
      </c>
      <c r="G196" s="39">
        <v>1.77</v>
      </c>
      <c r="H196" s="39">
        <v>6.92</v>
      </c>
      <c r="I196" s="39">
        <v>5.75</v>
      </c>
      <c r="J196" s="39">
        <v>28</v>
      </c>
      <c r="K196" s="39" t="s">
        <v>32</v>
      </c>
    </row>
    <row r="197" spans="1:11" s="5" customFormat="1" ht="12.75" x14ac:dyDescent="0.2">
      <c r="A197" s="87"/>
      <c r="B197" s="88"/>
      <c r="C197" s="88"/>
      <c r="D197" s="59" t="s">
        <v>25</v>
      </c>
      <c r="E197" s="88"/>
      <c r="F197" s="69">
        <f>SUM(F196)</f>
        <v>2.13</v>
      </c>
      <c r="G197" s="69">
        <f>SUM(G196)</f>
        <v>1.77</v>
      </c>
      <c r="H197" s="69">
        <f>SUM(H196)</f>
        <v>6.92</v>
      </c>
      <c r="I197" s="69">
        <f>SUM(I196)</f>
        <v>5.75</v>
      </c>
      <c r="J197" s="69">
        <f>SUM(J196)</f>
        <v>28</v>
      </c>
      <c r="K197" s="83"/>
    </row>
    <row r="198" spans="1:11" ht="13.5" thickBot="1" x14ac:dyDescent="0.25">
      <c r="A198" s="361" t="s">
        <v>552</v>
      </c>
      <c r="B198" s="361"/>
      <c r="C198" s="361"/>
      <c r="D198" s="62" t="s">
        <v>354</v>
      </c>
      <c r="E198" s="62"/>
      <c r="F198" s="62">
        <f>F197+F195+F175</f>
        <v>246.51</v>
      </c>
      <c r="G198" s="62">
        <f>G197+G195+G175</f>
        <v>409.74</v>
      </c>
      <c r="H198" s="62">
        <f>H197+H195+H175</f>
        <v>195.16999999999996</v>
      </c>
      <c r="I198" s="62">
        <f>I197+I195+I175</f>
        <v>114.19000000000001</v>
      </c>
      <c r="J198" s="62">
        <f>J197+J195+J175</f>
        <v>1283</v>
      </c>
      <c r="K198" s="62"/>
    </row>
    <row r="199" spans="1:11" ht="13.5" customHeight="1" thickTop="1" x14ac:dyDescent="0.2">
      <c r="A199" s="39" t="s">
        <v>355</v>
      </c>
      <c r="B199" s="39" t="s">
        <v>71</v>
      </c>
      <c r="C199" s="39" t="s">
        <v>356</v>
      </c>
      <c r="D199" s="39" t="s">
        <v>29</v>
      </c>
      <c r="E199" s="39" t="s">
        <v>357</v>
      </c>
      <c r="F199" s="39">
        <v>3.4</v>
      </c>
      <c r="G199" s="39">
        <v>2.0299999999999998</v>
      </c>
      <c r="H199" s="39">
        <v>8.6</v>
      </c>
      <c r="I199" s="39">
        <v>6.4</v>
      </c>
      <c r="J199" s="39">
        <v>15</v>
      </c>
      <c r="K199" s="39" t="s">
        <v>32</v>
      </c>
    </row>
    <row r="200" spans="1:11" ht="13.5" customHeight="1" x14ac:dyDescent="0.2">
      <c r="A200" s="39" t="s">
        <v>358</v>
      </c>
      <c r="B200" s="39" t="s">
        <v>27</v>
      </c>
      <c r="C200" s="39" t="s">
        <v>146</v>
      </c>
      <c r="D200" s="39" t="s">
        <v>29</v>
      </c>
      <c r="E200" s="39" t="s">
        <v>359</v>
      </c>
      <c r="F200" s="39">
        <v>8.4</v>
      </c>
      <c r="G200" s="39">
        <v>7.53</v>
      </c>
      <c r="H200" s="39">
        <v>10.85</v>
      </c>
      <c r="I200" s="39">
        <v>9.0500000000000007</v>
      </c>
      <c r="J200" s="39">
        <v>44</v>
      </c>
      <c r="K200" s="39" t="s">
        <v>32</v>
      </c>
    </row>
    <row r="201" spans="1:11" ht="13.5" customHeight="1" x14ac:dyDescent="0.2">
      <c r="A201" s="39" t="s">
        <v>360</v>
      </c>
      <c r="B201" s="39" t="s">
        <v>71</v>
      </c>
      <c r="C201" s="39" t="s">
        <v>13</v>
      </c>
      <c r="D201" s="39" t="s">
        <v>29</v>
      </c>
      <c r="E201" s="39" t="s">
        <v>357</v>
      </c>
      <c r="F201" s="39">
        <v>8.6999999999999993</v>
      </c>
      <c r="G201" s="39">
        <v>9.59</v>
      </c>
      <c r="H201" s="39">
        <v>12.4</v>
      </c>
      <c r="I201" s="39">
        <v>10</v>
      </c>
      <c r="J201" s="39">
        <v>49</v>
      </c>
      <c r="K201" s="39" t="s">
        <v>16</v>
      </c>
    </row>
    <row r="202" spans="1:11" ht="13.5" customHeight="1" x14ac:dyDescent="0.2">
      <c r="A202" s="39" t="s">
        <v>361</v>
      </c>
      <c r="B202" s="39" t="s">
        <v>71</v>
      </c>
      <c r="C202" s="39" t="s">
        <v>274</v>
      </c>
      <c r="D202" s="39" t="s">
        <v>29</v>
      </c>
      <c r="E202" s="39" t="s">
        <v>357</v>
      </c>
      <c r="F202" s="39">
        <v>5.26</v>
      </c>
      <c r="G202" s="39">
        <v>5.7</v>
      </c>
      <c r="H202" s="39">
        <v>10.1</v>
      </c>
      <c r="I202" s="39">
        <v>8.1999999999999993</v>
      </c>
      <c r="J202" s="39">
        <v>22</v>
      </c>
      <c r="K202" s="39" t="s">
        <v>16</v>
      </c>
    </row>
    <row r="203" spans="1:11" ht="13.5" customHeight="1" x14ac:dyDescent="0.2">
      <c r="A203" s="39" t="s">
        <v>362</v>
      </c>
      <c r="B203" s="39" t="s">
        <v>71</v>
      </c>
      <c r="C203" s="39" t="s">
        <v>363</v>
      </c>
      <c r="D203" s="39" t="s">
        <v>29</v>
      </c>
      <c r="E203" s="39" t="s">
        <v>357</v>
      </c>
      <c r="F203" s="39">
        <v>4.43</v>
      </c>
      <c r="G203" s="39">
        <v>5.51</v>
      </c>
      <c r="H203" s="39">
        <v>10.1</v>
      </c>
      <c r="I203" s="39">
        <v>8.1999999999999993</v>
      </c>
      <c r="J203" s="39">
        <v>34</v>
      </c>
      <c r="K203" s="39" t="s">
        <v>16</v>
      </c>
    </row>
    <row r="204" spans="1:11" ht="13.5" customHeight="1" x14ac:dyDescent="0.2">
      <c r="A204" s="39" t="s">
        <v>364</v>
      </c>
      <c r="B204" s="39" t="s">
        <v>71</v>
      </c>
      <c r="C204" s="39" t="s">
        <v>365</v>
      </c>
      <c r="D204" s="39" t="s">
        <v>29</v>
      </c>
      <c r="E204" s="39" t="s">
        <v>357</v>
      </c>
      <c r="F204" s="39">
        <v>0.75</v>
      </c>
      <c r="G204" s="39">
        <v>0.37</v>
      </c>
      <c r="H204" s="39">
        <v>3.74</v>
      </c>
      <c r="I204" s="39" t="s">
        <v>31</v>
      </c>
      <c r="J204" s="39">
        <v>6</v>
      </c>
      <c r="K204" s="39" t="s">
        <v>32</v>
      </c>
    </row>
    <row r="205" spans="1:11" ht="13.5" customHeight="1" x14ac:dyDescent="0.2">
      <c r="A205" s="39" t="s">
        <v>366</v>
      </c>
      <c r="B205" s="39" t="s">
        <v>71</v>
      </c>
      <c r="C205" s="39" t="s">
        <v>367</v>
      </c>
      <c r="D205" s="39" t="s">
        <v>29</v>
      </c>
      <c r="E205" s="39" t="s">
        <v>357</v>
      </c>
      <c r="F205" s="39">
        <v>8.66</v>
      </c>
      <c r="G205" s="39">
        <v>9.59</v>
      </c>
      <c r="H205" s="39">
        <v>12.4</v>
      </c>
      <c r="I205" s="39">
        <v>10</v>
      </c>
      <c r="J205" s="39">
        <v>45</v>
      </c>
      <c r="K205" s="39" t="s">
        <v>16</v>
      </c>
    </row>
    <row r="206" spans="1:11" ht="13.5" customHeight="1" x14ac:dyDescent="0.2">
      <c r="A206" s="39" t="s">
        <v>368</v>
      </c>
      <c r="B206" s="39" t="s">
        <v>71</v>
      </c>
      <c r="C206" s="39" t="s">
        <v>369</v>
      </c>
      <c r="D206" s="39" t="s">
        <v>29</v>
      </c>
      <c r="E206" s="39" t="s">
        <v>359</v>
      </c>
      <c r="F206" s="39">
        <v>9.32</v>
      </c>
      <c r="G206" s="39">
        <v>6.29</v>
      </c>
      <c r="H206" s="39">
        <v>10.73</v>
      </c>
      <c r="I206" s="39">
        <v>8.99</v>
      </c>
      <c r="J206" s="39">
        <v>40</v>
      </c>
      <c r="K206" s="39" t="s">
        <v>36</v>
      </c>
    </row>
    <row r="207" spans="1:11" ht="13.5" customHeight="1" x14ac:dyDescent="0.2">
      <c r="A207" s="39" t="s">
        <v>370</v>
      </c>
      <c r="B207" s="39" t="s">
        <v>71</v>
      </c>
      <c r="C207" s="39" t="s">
        <v>111</v>
      </c>
      <c r="D207" s="39" t="s">
        <v>29</v>
      </c>
      <c r="E207" s="39" t="s">
        <v>357</v>
      </c>
      <c r="F207" s="39">
        <v>5.65</v>
      </c>
      <c r="G207" s="39">
        <v>3.18</v>
      </c>
      <c r="H207" s="39">
        <v>9.8000000000000007</v>
      </c>
      <c r="I207" s="39">
        <v>7.84</v>
      </c>
      <c r="J207" s="39">
        <v>45</v>
      </c>
      <c r="K207" s="39" t="s">
        <v>32</v>
      </c>
    </row>
    <row r="208" spans="1:11" ht="13.5" customHeight="1" x14ac:dyDescent="0.2">
      <c r="A208" s="39" t="s">
        <v>371</v>
      </c>
      <c r="B208" s="39" t="s">
        <v>372</v>
      </c>
      <c r="C208" s="39" t="s">
        <v>65</v>
      </c>
      <c r="D208" s="39" t="s">
        <v>29</v>
      </c>
      <c r="E208" s="39" t="s">
        <v>359</v>
      </c>
      <c r="F208" s="39">
        <v>9.33</v>
      </c>
      <c r="G208" s="39">
        <v>8.48</v>
      </c>
      <c r="H208" s="39">
        <v>11.03</v>
      </c>
      <c r="I208" s="39">
        <v>9.15</v>
      </c>
      <c r="J208" s="39">
        <v>65</v>
      </c>
      <c r="K208" s="39" t="s">
        <v>36</v>
      </c>
    </row>
    <row r="209" spans="1:11" ht="13.5" customHeight="1" x14ac:dyDescent="0.2">
      <c r="A209" s="39" t="s">
        <v>373</v>
      </c>
      <c r="B209" s="39" t="s">
        <v>71</v>
      </c>
      <c r="C209" s="39" t="s">
        <v>374</v>
      </c>
      <c r="D209" s="39" t="s">
        <v>29</v>
      </c>
      <c r="E209" s="39" t="s">
        <v>357</v>
      </c>
      <c r="F209" s="39">
        <v>5.83</v>
      </c>
      <c r="G209" s="39">
        <v>5.95</v>
      </c>
      <c r="H209" s="39">
        <v>10.5</v>
      </c>
      <c r="I209" s="39">
        <v>8.9600000000000009</v>
      </c>
      <c r="J209" s="39">
        <v>40</v>
      </c>
      <c r="K209" s="39" t="s">
        <v>36</v>
      </c>
    </row>
    <row r="210" spans="1:11" ht="13.5" customHeight="1" x14ac:dyDescent="0.2">
      <c r="A210" s="39" t="s">
        <v>375</v>
      </c>
      <c r="B210" s="39" t="s">
        <v>71</v>
      </c>
      <c r="C210" s="39" t="s">
        <v>85</v>
      </c>
      <c r="D210" s="39" t="s">
        <v>29</v>
      </c>
      <c r="E210" s="39" t="s">
        <v>357</v>
      </c>
      <c r="F210" s="39">
        <v>9.9499999999999993</v>
      </c>
      <c r="G210" s="39">
        <v>7.95</v>
      </c>
      <c r="H210" s="39">
        <v>11.54</v>
      </c>
      <c r="I210" s="39">
        <v>9.51</v>
      </c>
      <c r="J210" s="39">
        <v>35</v>
      </c>
      <c r="K210" s="39" t="s">
        <v>16</v>
      </c>
    </row>
    <row r="211" spans="1:11" ht="13.5" customHeight="1" x14ac:dyDescent="0.2">
      <c r="A211" s="39" t="s">
        <v>376</v>
      </c>
      <c r="B211" s="39" t="s">
        <v>71</v>
      </c>
      <c r="C211" s="39" t="s">
        <v>377</v>
      </c>
      <c r="D211" s="39" t="s">
        <v>29</v>
      </c>
      <c r="E211" s="39" t="s">
        <v>357</v>
      </c>
      <c r="F211" s="39">
        <v>5.77</v>
      </c>
      <c r="G211" s="39">
        <v>4.7699999999999996</v>
      </c>
      <c r="H211" s="39">
        <v>9.6</v>
      </c>
      <c r="I211" s="39">
        <v>7.85</v>
      </c>
      <c r="J211" s="39">
        <v>37</v>
      </c>
      <c r="K211" s="39" t="s">
        <v>16</v>
      </c>
    </row>
    <row r="212" spans="1:11" ht="13.5" customHeight="1" x14ac:dyDescent="0.2">
      <c r="A212" s="39" t="s">
        <v>378</v>
      </c>
      <c r="B212" s="39" t="s">
        <v>71</v>
      </c>
      <c r="C212" s="39" t="s">
        <v>218</v>
      </c>
      <c r="D212" s="39" t="s">
        <v>29</v>
      </c>
      <c r="E212" s="39" t="s">
        <v>359</v>
      </c>
      <c r="F212" s="39">
        <v>11.23</v>
      </c>
      <c r="G212" s="39">
        <v>8.66</v>
      </c>
      <c r="H212" s="39">
        <v>11.99</v>
      </c>
      <c r="I212" s="39">
        <v>9.35</v>
      </c>
      <c r="J212" s="39">
        <v>95</v>
      </c>
      <c r="K212" s="39" t="s">
        <v>16</v>
      </c>
    </row>
    <row r="213" spans="1:11" ht="13.5" customHeight="1" x14ac:dyDescent="0.2">
      <c r="A213" s="39" t="s">
        <v>379</v>
      </c>
      <c r="B213" s="39" t="s">
        <v>380</v>
      </c>
      <c r="C213" s="39" t="s">
        <v>58</v>
      </c>
      <c r="D213" s="39" t="s">
        <v>29</v>
      </c>
      <c r="E213" s="39" t="s">
        <v>357</v>
      </c>
      <c r="F213" s="39">
        <v>7.18</v>
      </c>
      <c r="G213" s="39">
        <v>6.83</v>
      </c>
      <c r="H213" s="39">
        <v>11.4</v>
      </c>
      <c r="I213" s="39" t="s">
        <v>31</v>
      </c>
      <c r="J213" s="39">
        <v>60</v>
      </c>
      <c r="K213" s="39" t="s">
        <v>32</v>
      </c>
    </row>
    <row r="214" spans="1:11" ht="13.5" customHeight="1" x14ac:dyDescent="0.2">
      <c r="A214" s="39" t="s">
        <v>381</v>
      </c>
      <c r="B214" s="39" t="s">
        <v>270</v>
      </c>
      <c r="C214" s="39" t="s">
        <v>332</v>
      </c>
      <c r="D214" s="39" t="s">
        <v>29</v>
      </c>
      <c r="E214" s="39" t="s">
        <v>359</v>
      </c>
      <c r="F214" s="39">
        <v>5.86</v>
      </c>
      <c r="G214" s="39">
        <v>7.5</v>
      </c>
      <c r="H214" s="39">
        <v>10.8</v>
      </c>
      <c r="I214" s="39">
        <v>9.0500000000000007</v>
      </c>
      <c r="J214" s="39">
        <v>60</v>
      </c>
      <c r="K214" s="39" t="s">
        <v>36</v>
      </c>
    </row>
    <row r="215" spans="1:11" ht="13.5" customHeight="1" x14ac:dyDescent="0.2">
      <c r="A215" s="39" t="s">
        <v>382</v>
      </c>
      <c r="B215" s="39" t="s">
        <v>383</v>
      </c>
      <c r="C215" s="39" t="s">
        <v>384</v>
      </c>
      <c r="D215" s="39" t="s">
        <v>29</v>
      </c>
      <c r="E215" s="39" t="s">
        <v>357</v>
      </c>
      <c r="F215" s="39">
        <v>7.8</v>
      </c>
      <c r="G215" s="39">
        <v>4.54</v>
      </c>
      <c r="H215" s="39">
        <v>9.9</v>
      </c>
      <c r="I215" s="39">
        <v>9.1300000000000008</v>
      </c>
      <c r="J215" s="39">
        <v>36</v>
      </c>
      <c r="K215" s="39" t="s">
        <v>36</v>
      </c>
    </row>
    <row r="216" spans="1:11" ht="13.5" customHeight="1" x14ac:dyDescent="0.2">
      <c r="A216" s="39" t="s">
        <v>385</v>
      </c>
      <c r="B216" s="39" t="s">
        <v>71</v>
      </c>
      <c r="C216" s="39" t="s">
        <v>332</v>
      </c>
      <c r="D216" s="39" t="s">
        <v>29</v>
      </c>
      <c r="E216" s="39" t="s">
        <v>357</v>
      </c>
      <c r="F216" s="39">
        <v>5.33</v>
      </c>
      <c r="G216" s="39">
        <v>5.77</v>
      </c>
      <c r="H216" s="39">
        <v>10</v>
      </c>
      <c r="I216" s="39">
        <v>8.3000000000000007</v>
      </c>
      <c r="J216" s="39">
        <v>60</v>
      </c>
      <c r="K216" s="39" t="s">
        <v>32</v>
      </c>
    </row>
    <row r="217" spans="1:11" ht="13.5" customHeight="1" x14ac:dyDescent="0.2">
      <c r="A217" s="39" t="s">
        <v>386</v>
      </c>
      <c r="B217" s="39" t="s">
        <v>71</v>
      </c>
      <c r="C217" s="39" t="s">
        <v>387</v>
      </c>
      <c r="D217" s="39" t="s">
        <v>29</v>
      </c>
      <c r="E217" s="39" t="s">
        <v>357</v>
      </c>
      <c r="F217" s="39">
        <v>5.09</v>
      </c>
      <c r="G217" s="39">
        <v>4.01</v>
      </c>
      <c r="H217" s="39">
        <v>9.35</v>
      </c>
      <c r="I217" s="39">
        <v>7.6</v>
      </c>
      <c r="J217" s="39">
        <v>84</v>
      </c>
      <c r="K217" s="39" t="s">
        <v>16</v>
      </c>
    </row>
    <row r="218" spans="1:11" ht="13.5" customHeight="1" x14ac:dyDescent="0.2">
      <c r="A218" s="39" t="s">
        <v>388</v>
      </c>
      <c r="B218" s="39" t="s">
        <v>71</v>
      </c>
      <c r="C218" s="39" t="s">
        <v>297</v>
      </c>
      <c r="D218" s="39" t="s">
        <v>29</v>
      </c>
      <c r="E218" s="39" t="s">
        <v>357</v>
      </c>
      <c r="F218" s="39">
        <v>6.61</v>
      </c>
      <c r="G218" s="39">
        <v>6.86</v>
      </c>
      <c r="H218" s="39">
        <v>11</v>
      </c>
      <c r="I218" s="39">
        <v>9</v>
      </c>
      <c r="J218" s="39">
        <v>24</v>
      </c>
      <c r="K218" s="39" t="s">
        <v>16</v>
      </c>
    </row>
    <row r="219" spans="1:11" ht="13.5" customHeight="1" x14ac:dyDescent="0.2">
      <c r="A219" s="39" t="s">
        <v>389</v>
      </c>
      <c r="B219" s="39" t="s">
        <v>71</v>
      </c>
      <c r="C219" s="39" t="s">
        <v>390</v>
      </c>
      <c r="D219" s="39" t="s">
        <v>29</v>
      </c>
      <c r="E219" s="39" t="s">
        <v>359</v>
      </c>
      <c r="F219" s="39">
        <v>7.26</v>
      </c>
      <c r="G219" s="39">
        <v>6.19</v>
      </c>
      <c r="H219" s="39">
        <v>10.5</v>
      </c>
      <c r="I219" s="39">
        <v>8.25</v>
      </c>
      <c r="J219" s="39">
        <v>50</v>
      </c>
      <c r="K219" s="39" t="s">
        <v>16</v>
      </c>
    </row>
    <row r="220" spans="1:11" s="5" customFormat="1" ht="13.5" customHeight="1" x14ac:dyDescent="0.2">
      <c r="A220" s="93"/>
      <c r="B220" s="94"/>
      <c r="C220" s="94"/>
      <c r="D220" s="24" t="s">
        <v>354</v>
      </c>
      <c r="E220" s="94"/>
      <c r="F220" s="25">
        <f>SUM(F199:F219)</f>
        <v>141.80999999999997</v>
      </c>
      <c r="G220" s="25">
        <f>SUM(G199:G219)</f>
        <v>127.3</v>
      </c>
      <c r="H220" s="25">
        <f>SUM(H199:H219)</f>
        <v>216.33000000000004</v>
      </c>
      <c r="I220" s="25">
        <f>SUM(I199:I219)</f>
        <v>164.83</v>
      </c>
      <c r="J220" s="25">
        <f>SUM(J199:J219)</f>
        <v>946</v>
      </c>
      <c r="K220" s="92"/>
    </row>
    <row r="221" spans="1:11" ht="13.5" customHeight="1" x14ac:dyDescent="0.2">
      <c r="A221" s="39" t="s">
        <v>391</v>
      </c>
      <c r="B221" s="39" t="s">
        <v>48</v>
      </c>
      <c r="C221" s="39" t="s">
        <v>392</v>
      </c>
      <c r="D221" s="39" t="s">
        <v>59</v>
      </c>
      <c r="E221" s="39" t="s">
        <v>357</v>
      </c>
      <c r="F221" s="39">
        <v>49.11</v>
      </c>
      <c r="G221" s="39">
        <v>62.55</v>
      </c>
      <c r="H221" s="39">
        <v>22.5</v>
      </c>
      <c r="I221" s="39">
        <v>18.600000000000001</v>
      </c>
      <c r="J221" s="39">
        <v>240</v>
      </c>
      <c r="K221" s="39" t="s">
        <v>16</v>
      </c>
    </row>
    <row r="222" spans="1:11" s="5" customFormat="1" ht="13.5" customHeight="1" x14ac:dyDescent="0.2">
      <c r="A222" s="95"/>
      <c r="B222" s="96"/>
      <c r="C222" s="96"/>
      <c r="D222" s="24" t="s">
        <v>25</v>
      </c>
      <c r="E222" s="96"/>
      <c r="F222" s="25">
        <f>SUM(F221)</f>
        <v>49.11</v>
      </c>
      <c r="G222" s="25">
        <f>SUM(G221)</f>
        <v>62.55</v>
      </c>
      <c r="H222" s="25">
        <f>SUM(H221)</f>
        <v>22.5</v>
      </c>
      <c r="I222" s="25">
        <f>SUM(I221)</f>
        <v>18.600000000000001</v>
      </c>
      <c r="J222" s="25">
        <f>SUM(J221)</f>
        <v>240</v>
      </c>
      <c r="K222" s="92"/>
    </row>
    <row r="223" spans="1:11" ht="13.5" customHeight="1" x14ac:dyDescent="0.2">
      <c r="A223" s="47" t="s">
        <v>393</v>
      </c>
      <c r="B223" s="47" t="s">
        <v>71</v>
      </c>
      <c r="C223" s="47" t="s">
        <v>394</v>
      </c>
      <c r="D223" s="39" t="s">
        <v>73</v>
      </c>
      <c r="E223" s="47" t="s">
        <v>357</v>
      </c>
      <c r="F223" s="39">
        <v>19.27</v>
      </c>
      <c r="G223" s="39">
        <v>23</v>
      </c>
      <c r="H223" s="39">
        <v>16</v>
      </c>
      <c r="I223" s="39">
        <v>13</v>
      </c>
      <c r="J223" s="39">
        <v>120</v>
      </c>
      <c r="K223" s="39" t="s">
        <v>16</v>
      </c>
    </row>
    <row r="224" spans="1:11" ht="13.5" customHeight="1" x14ac:dyDescent="0.2">
      <c r="A224" s="39" t="s">
        <v>395</v>
      </c>
      <c r="B224" s="39" t="s">
        <v>71</v>
      </c>
      <c r="C224" s="39" t="s">
        <v>396</v>
      </c>
      <c r="D224" s="39" t="s">
        <v>73</v>
      </c>
      <c r="E224" s="39" t="s">
        <v>357</v>
      </c>
      <c r="F224" s="39">
        <v>10.6</v>
      </c>
      <c r="G224" s="39">
        <v>7.3</v>
      </c>
      <c r="H224" s="39">
        <v>10.5</v>
      </c>
      <c r="I224" s="39" t="s">
        <v>31</v>
      </c>
      <c r="J224" s="39">
        <v>115</v>
      </c>
      <c r="K224" s="39" t="s">
        <v>32</v>
      </c>
    </row>
    <row r="225" spans="1:11" ht="13.5" customHeight="1" x14ac:dyDescent="0.2">
      <c r="A225" s="39" t="s">
        <v>397</v>
      </c>
      <c r="B225" s="39" t="s">
        <v>101</v>
      </c>
      <c r="C225" s="39" t="s">
        <v>20</v>
      </c>
      <c r="D225" s="39" t="s">
        <v>73</v>
      </c>
      <c r="E225" s="39" t="s">
        <v>359</v>
      </c>
      <c r="F225" s="39">
        <v>8.68</v>
      </c>
      <c r="G225" s="39">
        <v>8.51</v>
      </c>
      <c r="H225" s="39">
        <v>12.05</v>
      </c>
      <c r="I225" s="39">
        <v>9.27</v>
      </c>
      <c r="J225" s="39">
        <v>110</v>
      </c>
      <c r="K225" s="39" t="s">
        <v>16</v>
      </c>
    </row>
    <row r="226" spans="1:11" s="5" customFormat="1" ht="13.5" customHeight="1" x14ac:dyDescent="0.2">
      <c r="A226" s="95"/>
      <c r="B226" s="96"/>
      <c r="C226" s="96"/>
      <c r="D226" s="24" t="s">
        <v>21</v>
      </c>
      <c r="E226" s="96"/>
      <c r="F226" s="25">
        <f>SUM(F223:F225)</f>
        <v>38.549999999999997</v>
      </c>
      <c r="G226" s="25">
        <f>SUM(G223:G225)</f>
        <v>38.81</v>
      </c>
      <c r="H226" s="25">
        <f>SUM(H223:H225)</f>
        <v>38.549999999999997</v>
      </c>
      <c r="I226" s="25">
        <f>SUM(I223:I225)</f>
        <v>22.27</v>
      </c>
      <c r="J226" s="25">
        <f>SUM(J223:J225)</f>
        <v>345</v>
      </c>
      <c r="K226" s="92"/>
    </row>
    <row r="227" spans="1:11" ht="13.5" customHeight="1" x14ac:dyDescent="0.2">
      <c r="A227" s="47" t="s">
        <v>398</v>
      </c>
      <c r="B227" s="47" t="s">
        <v>71</v>
      </c>
      <c r="C227" s="47" t="s">
        <v>399</v>
      </c>
      <c r="D227" s="39" t="s">
        <v>89</v>
      </c>
      <c r="E227" s="47" t="s">
        <v>357</v>
      </c>
      <c r="F227" s="39">
        <v>33.11</v>
      </c>
      <c r="G227" s="39">
        <v>96.71</v>
      </c>
      <c r="H227" s="39">
        <v>20.6</v>
      </c>
      <c r="I227" s="39">
        <v>15.65</v>
      </c>
      <c r="J227" s="39">
        <v>300</v>
      </c>
      <c r="K227" s="39" t="s">
        <v>16</v>
      </c>
    </row>
    <row r="228" spans="1:11" ht="13.5" customHeight="1" x14ac:dyDescent="0.2">
      <c r="A228" s="39" t="s">
        <v>400</v>
      </c>
      <c r="B228" s="39" t="s">
        <v>71</v>
      </c>
      <c r="C228" s="39" t="s">
        <v>401</v>
      </c>
      <c r="D228" s="39" t="s">
        <v>89</v>
      </c>
      <c r="E228" s="39" t="s">
        <v>357</v>
      </c>
      <c r="F228" s="39">
        <v>34.03</v>
      </c>
      <c r="G228" s="39">
        <v>77.61</v>
      </c>
      <c r="H228" s="39">
        <v>18</v>
      </c>
      <c r="I228" s="39">
        <v>14.75</v>
      </c>
      <c r="J228" s="39">
        <v>228</v>
      </c>
      <c r="K228" s="39" t="s">
        <v>16</v>
      </c>
    </row>
    <row r="229" spans="1:11" ht="13.5" customHeight="1" x14ac:dyDescent="0.2">
      <c r="A229" s="39" t="s">
        <v>402</v>
      </c>
      <c r="B229" s="39" t="s">
        <v>27</v>
      </c>
      <c r="C229" s="39" t="s">
        <v>297</v>
      </c>
      <c r="D229" s="39" t="s">
        <v>89</v>
      </c>
      <c r="E229" s="39" t="s">
        <v>359</v>
      </c>
      <c r="F229" s="39">
        <v>14.98</v>
      </c>
      <c r="G229" s="39">
        <v>18.86</v>
      </c>
      <c r="H229" s="39">
        <v>14.95</v>
      </c>
      <c r="I229" s="39">
        <v>12.26</v>
      </c>
      <c r="J229" s="39">
        <v>95</v>
      </c>
      <c r="K229" s="39" t="s">
        <v>32</v>
      </c>
    </row>
    <row r="230" spans="1:11" ht="13.5" customHeight="1" x14ac:dyDescent="0.2">
      <c r="A230" s="39" t="s">
        <v>403</v>
      </c>
      <c r="B230" s="39" t="s">
        <v>404</v>
      </c>
      <c r="C230" s="39" t="s">
        <v>216</v>
      </c>
      <c r="D230" s="39" t="s">
        <v>89</v>
      </c>
      <c r="E230" s="39" t="s">
        <v>359</v>
      </c>
      <c r="F230" s="39">
        <v>36.340000000000003</v>
      </c>
      <c r="G230" s="39">
        <v>55.06</v>
      </c>
      <c r="H230" s="39">
        <v>17.8</v>
      </c>
      <c r="I230" s="39">
        <v>16.350000000000001</v>
      </c>
      <c r="J230" s="39">
        <v>140</v>
      </c>
      <c r="K230" s="39" t="s">
        <v>36</v>
      </c>
    </row>
    <row r="231" spans="1:11" s="5" customFormat="1" ht="17.25" customHeight="1" x14ac:dyDescent="0.2">
      <c r="A231" s="87"/>
      <c r="B231" s="88"/>
      <c r="C231" s="88"/>
      <c r="D231" s="59" t="s">
        <v>405</v>
      </c>
      <c r="E231" s="88"/>
      <c r="F231" s="69">
        <f>SUM(F227:F230)</f>
        <v>118.46000000000001</v>
      </c>
      <c r="G231" s="69">
        <f>SUM(G227:G230)</f>
        <v>248.24</v>
      </c>
      <c r="H231" s="69">
        <f>SUM(H227:H230)</f>
        <v>71.349999999999994</v>
      </c>
      <c r="I231" s="69">
        <f>SUM(I227:I230)</f>
        <v>59.01</v>
      </c>
      <c r="J231" s="69">
        <f>SUM(J227:J230)</f>
        <v>763</v>
      </c>
      <c r="K231" s="83"/>
    </row>
    <row r="232" spans="1:11" ht="19.5" customHeight="1" thickBot="1" x14ac:dyDescent="0.25">
      <c r="A232" s="361" t="s">
        <v>555</v>
      </c>
      <c r="B232" s="361"/>
      <c r="C232" s="361"/>
      <c r="D232" s="62" t="s">
        <v>406</v>
      </c>
      <c r="E232" s="62"/>
      <c r="F232" s="62">
        <f>F231+F226+F222+F220</f>
        <v>347.92999999999995</v>
      </c>
      <c r="G232" s="62">
        <f>G231+G226+G222+G220</f>
        <v>476.90000000000003</v>
      </c>
      <c r="H232" s="62">
        <f>H231+H226+H222+H220</f>
        <v>348.73</v>
      </c>
      <c r="I232" s="62">
        <f>I231+I226+I222+I220</f>
        <v>264.71000000000004</v>
      </c>
      <c r="J232" s="62">
        <f>J231+J226+J222+J220</f>
        <v>2294</v>
      </c>
      <c r="K232" s="62"/>
    </row>
    <row r="233" spans="1:11" ht="13.5" customHeight="1" thickTop="1" x14ac:dyDescent="0.2">
      <c r="A233" s="21" t="s">
        <v>407</v>
      </c>
      <c r="B233" s="21" t="s">
        <v>383</v>
      </c>
      <c r="C233" s="21" t="s">
        <v>114</v>
      </c>
      <c r="D233" s="21" t="s">
        <v>29</v>
      </c>
      <c r="E233" s="21" t="s">
        <v>408</v>
      </c>
      <c r="F233" s="22">
        <v>2.73</v>
      </c>
      <c r="G233" s="22">
        <v>1.67</v>
      </c>
      <c r="H233" s="22">
        <v>6.17</v>
      </c>
      <c r="I233" s="22">
        <v>4.9400000000000004</v>
      </c>
      <c r="J233" s="21">
        <v>20</v>
      </c>
      <c r="K233" s="21" t="s">
        <v>36</v>
      </c>
    </row>
    <row r="234" spans="1:11" ht="13.5" customHeight="1" x14ac:dyDescent="0.2">
      <c r="A234" s="21" t="s">
        <v>409</v>
      </c>
      <c r="B234" s="21" t="s">
        <v>71</v>
      </c>
      <c r="C234" s="21" t="s">
        <v>410</v>
      </c>
      <c r="D234" s="21" t="s">
        <v>29</v>
      </c>
      <c r="E234" s="21" t="s">
        <v>408</v>
      </c>
      <c r="F234" s="22">
        <v>7.68</v>
      </c>
      <c r="G234" s="22">
        <v>6.94</v>
      </c>
      <c r="H234" s="22">
        <v>11</v>
      </c>
      <c r="I234" s="22">
        <v>9.3699999999999992</v>
      </c>
      <c r="J234" s="21">
        <v>85</v>
      </c>
      <c r="K234" s="21" t="s">
        <v>16</v>
      </c>
    </row>
    <row r="235" spans="1:11" ht="13.5" customHeight="1" x14ac:dyDescent="0.2">
      <c r="A235" s="21" t="s">
        <v>411</v>
      </c>
      <c r="B235" s="21" t="s">
        <v>412</v>
      </c>
      <c r="C235" s="21" t="s">
        <v>350</v>
      </c>
      <c r="D235" s="21" t="s">
        <v>29</v>
      </c>
      <c r="E235" s="21" t="s">
        <v>413</v>
      </c>
      <c r="F235" s="22">
        <v>6.17</v>
      </c>
      <c r="G235" s="22">
        <v>5.54</v>
      </c>
      <c r="H235" s="22">
        <v>10.14</v>
      </c>
      <c r="I235" s="22">
        <v>8.25</v>
      </c>
      <c r="J235" s="21">
        <v>25</v>
      </c>
      <c r="K235" s="21" t="s">
        <v>16</v>
      </c>
    </row>
    <row r="236" spans="1:11" s="5" customFormat="1" ht="13.5" customHeight="1" x14ac:dyDescent="0.2">
      <c r="A236" s="95"/>
      <c r="B236" s="96"/>
      <c r="C236" s="96"/>
      <c r="D236" s="24" t="s">
        <v>21</v>
      </c>
      <c r="E236" s="96"/>
      <c r="F236" s="25">
        <f>SUM(F233:F235)</f>
        <v>16.579999999999998</v>
      </c>
      <c r="G236" s="25">
        <f>SUM(G233:G235)</f>
        <v>14.149999999999999</v>
      </c>
      <c r="H236" s="25">
        <f>SUM(H233:H235)</f>
        <v>27.310000000000002</v>
      </c>
      <c r="I236" s="25">
        <f>SUM(I233:I235)</f>
        <v>22.56</v>
      </c>
      <c r="J236" s="25">
        <f>SUM(J233:J235)</f>
        <v>130</v>
      </c>
      <c r="K236" s="92"/>
    </row>
    <row r="237" spans="1:11" ht="13.5" customHeight="1" x14ac:dyDescent="0.2">
      <c r="A237" s="33" t="s">
        <v>414</v>
      </c>
      <c r="B237" s="33" t="s">
        <v>71</v>
      </c>
      <c r="C237" s="38" t="s">
        <v>415</v>
      </c>
      <c r="D237" s="38" t="s">
        <v>73</v>
      </c>
      <c r="E237" s="33" t="s">
        <v>408</v>
      </c>
      <c r="F237" s="38">
        <v>1.98</v>
      </c>
      <c r="G237" s="38">
        <v>0.89</v>
      </c>
      <c r="H237" s="38">
        <v>5.71</v>
      </c>
      <c r="I237" s="38" t="s">
        <v>31</v>
      </c>
      <c r="J237" s="33">
        <v>9</v>
      </c>
      <c r="K237" s="33" t="s">
        <v>32</v>
      </c>
    </row>
    <row r="238" spans="1:11" s="5" customFormat="1" ht="13.5" customHeight="1" x14ac:dyDescent="0.2">
      <c r="A238" s="87"/>
      <c r="B238" s="88"/>
      <c r="C238" s="88"/>
      <c r="D238" s="59" t="s">
        <v>25</v>
      </c>
      <c r="E238" s="88"/>
      <c r="F238" s="69">
        <f>SUM(F237)</f>
        <v>1.98</v>
      </c>
      <c r="G238" s="69">
        <f>SUM(G237)</f>
        <v>0.89</v>
      </c>
      <c r="H238" s="69">
        <f>SUM(H237)</f>
        <v>5.71</v>
      </c>
      <c r="I238" s="69">
        <f>SUM(I237)</f>
        <v>0</v>
      </c>
      <c r="J238" s="69">
        <f>SUM(J237)</f>
        <v>9</v>
      </c>
      <c r="K238" s="69"/>
    </row>
    <row r="239" spans="1:11" ht="13.5" customHeight="1" thickBot="1" x14ac:dyDescent="0.25">
      <c r="A239" s="361" t="s">
        <v>554</v>
      </c>
      <c r="B239" s="361"/>
      <c r="C239" s="361"/>
      <c r="D239" s="62" t="s">
        <v>405</v>
      </c>
      <c r="E239" s="62"/>
      <c r="F239" s="62">
        <f>F238+F236</f>
        <v>18.559999999999999</v>
      </c>
      <c r="G239" s="62">
        <f>G238+G236</f>
        <v>15.04</v>
      </c>
      <c r="H239" s="62">
        <f>H238+H236</f>
        <v>33.020000000000003</v>
      </c>
      <c r="I239" s="62">
        <f>I238+I236</f>
        <v>22.56</v>
      </c>
      <c r="J239" s="62">
        <f>J238+J236</f>
        <v>139</v>
      </c>
      <c r="K239" s="62"/>
    </row>
    <row r="240" spans="1:11" ht="13.5" customHeight="1" thickTop="1" x14ac:dyDescent="0.2">
      <c r="A240" s="21" t="s">
        <v>416</v>
      </c>
      <c r="B240" s="21" t="s">
        <v>76</v>
      </c>
      <c r="C240" s="21" t="s">
        <v>315</v>
      </c>
      <c r="D240" s="21" t="s">
        <v>29</v>
      </c>
      <c r="E240" s="21" t="s">
        <v>417</v>
      </c>
      <c r="F240" s="22">
        <v>11.09</v>
      </c>
      <c r="G240" s="22">
        <v>12.45</v>
      </c>
      <c r="H240" s="22">
        <v>12.6</v>
      </c>
      <c r="I240" s="22" t="s">
        <v>31</v>
      </c>
      <c r="J240" s="21">
        <v>110</v>
      </c>
      <c r="K240" s="21" t="s">
        <v>16</v>
      </c>
    </row>
    <row r="241" spans="1:11" ht="13.5" customHeight="1" x14ac:dyDescent="0.2">
      <c r="A241" s="21" t="s">
        <v>418</v>
      </c>
      <c r="B241" s="21" t="s">
        <v>71</v>
      </c>
      <c r="C241" s="21" t="s">
        <v>419</v>
      </c>
      <c r="D241" s="21" t="s">
        <v>29</v>
      </c>
      <c r="E241" s="21" t="s">
        <v>417</v>
      </c>
      <c r="F241" s="22">
        <v>0.94</v>
      </c>
      <c r="G241" s="22">
        <v>0.5</v>
      </c>
      <c r="H241" s="22">
        <v>4.2300000000000004</v>
      </c>
      <c r="I241" s="22" t="s">
        <v>31</v>
      </c>
      <c r="J241" s="21">
        <v>20</v>
      </c>
      <c r="K241" s="21" t="s">
        <v>32</v>
      </c>
    </row>
    <row r="242" spans="1:11" ht="13.5" customHeight="1" x14ac:dyDescent="0.2">
      <c r="A242" s="21" t="s">
        <v>420</v>
      </c>
      <c r="B242" s="21" t="s">
        <v>180</v>
      </c>
      <c r="C242" s="21" t="s">
        <v>421</v>
      </c>
      <c r="D242" s="21" t="s">
        <v>29</v>
      </c>
      <c r="E242" s="21" t="s">
        <v>417</v>
      </c>
      <c r="F242" s="22">
        <v>11.23</v>
      </c>
      <c r="G242" s="22">
        <v>8.2799999999999994</v>
      </c>
      <c r="H242" s="22">
        <v>9.99</v>
      </c>
      <c r="I242" s="22">
        <v>8.64</v>
      </c>
      <c r="J242" s="21">
        <v>40</v>
      </c>
      <c r="K242" s="21" t="s">
        <v>16</v>
      </c>
    </row>
    <row r="243" spans="1:11" ht="13.5" customHeight="1" x14ac:dyDescent="0.2">
      <c r="A243" s="21" t="s">
        <v>422</v>
      </c>
      <c r="B243" s="21" t="s">
        <v>180</v>
      </c>
      <c r="C243" s="21" t="s">
        <v>54</v>
      </c>
      <c r="D243" s="21" t="s">
        <v>29</v>
      </c>
      <c r="E243" s="21" t="s">
        <v>417</v>
      </c>
      <c r="F243" s="22">
        <v>3.4</v>
      </c>
      <c r="G243" s="22">
        <v>1.74</v>
      </c>
      <c r="H243" s="22">
        <v>6.8</v>
      </c>
      <c r="I243" s="22">
        <v>5.44</v>
      </c>
      <c r="J243" s="21">
        <v>15</v>
      </c>
      <c r="K243" s="21" t="s">
        <v>36</v>
      </c>
    </row>
    <row r="244" spans="1:11" ht="13.5" customHeight="1" x14ac:dyDescent="0.2">
      <c r="A244" s="21" t="s">
        <v>423</v>
      </c>
      <c r="B244" s="21" t="s">
        <v>76</v>
      </c>
      <c r="C244" s="21" t="s">
        <v>424</v>
      </c>
      <c r="D244" s="21" t="s">
        <v>29</v>
      </c>
      <c r="E244" s="21" t="s">
        <v>417</v>
      </c>
      <c r="F244" s="22">
        <v>0.72</v>
      </c>
      <c r="G244" s="22">
        <v>0.48</v>
      </c>
      <c r="H244" s="22">
        <v>4.34</v>
      </c>
      <c r="I244" s="22" t="s">
        <v>31</v>
      </c>
      <c r="J244" s="21">
        <v>10</v>
      </c>
      <c r="K244" s="21" t="s">
        <v>32</v>
      </c>
    </row>
    <row r="245" spans="1:11" ht="13.5" customHeight="1" x14ac:dyDescent="0.2">
      <c r="A245" s="21" t="s">
        <v>425</v>
      </c>
      <c r="B245" s="21" t="s">
        <v>12</v>
      </c>
      <c r="C245" s="21" t="s">
        <v>426</v>
      </c>
      <c r="D245" s="21" t="s">
        <v>29</v>
      </c>
      <c r="E245" s="21" t="s">
        <v>417</v>
      </c>
      <c r="F245" s="22">
        <v>4.7699999999999996</v>
      </c>
      <c r="G245" s="22">
        <v>3.99</v>
      </c>
      <c r="H245" s="22">
        <v>8.5</v>
      </c>
      <c r="I245" s="22">
        <v>6.8</v>
      </c>
      <c r="J245" s="21">
        <v>92</v>
      </c>
      <c r="K245" s="21" t="s">
        <v>36</v>
      </c>
    </row>
    <row r="246" spans="1:11" ht="13.5" customHeight="1" x14ac:dyDescent="0.2">
      <c r="A246" s="21" t="s">
        <v>427</v>
      </c>
      <c r="B246" s="21" t="s">
        <v>249</v>
      </c>
      <c r="C246" s="21" t="s">
        <v>367</v>
      </c>
      <c r="D246" s="21" t="s">
        <v>29</v>
      </c>
      <c r="E246" s="21" t="s">
        <v>428</v>
      </c>
      <c r="F246" s="22">
        <v>2.25</v>
      </c>
      <c r="G246" s="22">
        <v>1.19</v>
      </c>
      <c r="H246" s="22">
        <v>5.9</v>
      </c>
      <c r="I246" s="22" t="s">
        <v>31</v>
      </c>
      <c r="J246" s="21">
        <v>30</v>
      </c>
      <c r="K246" s="21" t="s">
        <v>36</v>
      </c>
    </row>
    <row r="247" spans="1:11" ht="13.5" customHeight="1" x14ac:dyDescent="0.2">
      <c r="A247" s="21" t="s">
        <v>429</v>
      </c>
      <c r="B247" s="21" t="s">
        <v>76</v>
      </c>
      <c r="C247" s="21" t="s">
        <v>430</v>
      </c>
      <c r="D247" s="21" t="s">
        <v>29</v>
      </c>
      <c r="E247" s="21" t="s">
        <v>428</v>
      </c>
      <c r="F247" s="22">
        <v>8.61</v>
      </c>
      <c r="G247" s="22">
        <v>5.75</v>
      </c>
      <c r="H247" s="22">
        <v>10.3</v>
      </c>
      <c r="I247" s="22">
        <v>8.9</v>
      </c>
      <c r="J247" s="21">
        <v>60</v>
      </c>
      <c r="K247" s="21" t="s">
        <v>32</v>
      </c>
    </row>
    <row r="248" spans="1:11" ht="13.5" customHeight="1" x14ac:dyDescent="0.2">
      <c r="A248" s="48" t="s">
        <v>431</v>
      </c>
      <c r="B248" s="48" t="s">
        <v>12</v>
      </c>
      <c r="C248" s="48" t="s">
        <v>211</v>
      </c>
      <c r="D248" s="48" t="s">
        <v>29</v>
      </c>
      <c r="E248" s="48" t="s">
        <v>428</v>
      </c>
      <c r="F248" s="49">
        <v>3.79</v>
      </c>
      <c r="G248" s="49">
        <v>1.96</v>
      </c>
      <c r="H248" s="49">
        <v>6.8</v>
      </c>
      <c r="I248" s="49">
        <v>5.6</v>
      </c>
      <c r="J248" s="48">
        <v>18</v>
      </c>
      <c r="K248" s="48" t="s">
        <v>36</v>
      </c>
    </row>
    <row r="249" spans="1:11" s="5" customFormat="1" ht="13.5" customHeight="1" x14ac:dyDescent="0.2">
      <c r="A249" s="98"/>
      <c r="B249" s="98"/>
      <c r="C249" s="98"/>
      <c r="D249" s="99" t="s">
        <v>55</v>
      </c>
      <c r="E249" s="98"/>
      <c r="F249" s="100">
        <f>SUM(F240:F248)</f>
        <v>46.79999999999999</v>
      </c>
      <c r="G249" s="100">
        <f>SUM(G240:G248)</f>
        <v>36.339999999999996</v>
      </c>
      <c r="H249" s="100">
        <f>SUM(H240:H248)</f>
        <v>69.459999999999994</v>
      </c>
      <c r="I249" s="100">
        <f>SUM(I240:I248)</f>
        <v>35.380000000000003</v>
      </c>
      <c r="J249" s="100">
        <f>SUM(J240:J248)</f>
        <v>395</v>
      </c>
      <c r="K249" s="101"/>
    </row>
    <row r="250" spans="1:11" ht="13.5" customHeight="1" thickBot="1" x14ac:dyDescent="0.25">
      <c r="A250" s="360" t="s">
        <v>553</v>
      </c>
      <c r="B250" s="360"/>
      <c r="C250" s="360"/>
      <c r="D250" s="102" t="s">
        <v>55</v>
      </c>
      <c r="E250" s="102"/>
      <c r="F250" s="103">
        <f>SUM(F249)</f>
        <v>46.79999999999999</v>
      </c>
      <c r="G250" s="103">
        <f>SUM(G249)</f>
        <v>36.339999999999996</v>
      </c>
      <c r="H250" s="103">
        <f>SUM(H249)</f>
        <v>69.459999999999994</v>
      </c>
      <c r="I250" s="103">
        <f>SUM(I249)</f>
        <v>35.380000000000003</v>
      </c>
      <c r="J250" s="103">
        <f>SUM(J249)</f>
        <v>395</v>
      </c>
      <c r="K250" s="103"/>
    </row>
    <row r="251" spans="1:11" ht="13.5" customHeight="1" thickTop="1" x14ac:dyDescent="0.2">
      <c r="A251" s="21" t="s">
        <v>432</v>
      </c>
      <c r="B251" s="21" t="s">
        <v>71</v>
      </c>
      <c r="C251" s="21" t="s">
        <v>433</v>
      </c>
      <c r="D251" s="21" t="s">
        <v>29</v>
      </c>
      <c r="E251" s="21" t="s">
        <v>434</v>
      </c>
      <c r="F251" s="22">
        <v>6.49</v>
      </c>
      <c r="G251" s="22">
        <v>6.36</v>
      </c>
      <c r="H251" s="22">
        <v>10.8</v>
      </c>
      <c r="I251" s="22">
        <v>8.6999999999999993</v>
      </c>
      <c r="J251" s="21">
        <v>85</v>
      </c>
      <c r="K251" s="21" t="s">
        <v>16</v>
      </c>
    </row>
    <row r="252" spans="1:11" ht="13.5" customHeight="1" x14ac:dyDescent="0.2">
      <c r="A252" s="21" t="s">
        <v>435</v>
      </c>
      <c r="B252" s="21" t="s">
        <v>71</v>
      </c>
      <c r="C252" s="21" t="s">
        <v>51</v>
      </c>
      <c r="D252" s="21" t="s">
        <v>29</v>
      </c>
      <c r="E252" s="21" t="s">
        <v>434</v>
      </c>
      <c r="F252" s="22">
        <v>11.01</v>
      </c>
      <c r="G252" s="22">
        <v>9.16</v>
      </c>
      <c r="H252" s="22">
        <v>11.99</v>
      </c>
      <c r="I252" s="22">
        <v>9.59</v>
      </c>
      <c r="J252" s="21">
        <v>102</v>
      </c>
      <c r="K252" s="21" t="s">
        <v>16</v>
      </c>
    </row>
    <row r="253" spans="1:11" ht="13.5" customHeight="1" x14ac:dyDescent="0.2">
      <c r="A253" s="21" t="s">
        <v>436</v>
      </c>
      <c r="B253" s="21" t="s">
        <v>71</v>
      </c>
      <c r="C253" s="21" t="s">
        <v>437</v>
      </c>
      <c r="D253" s="21" t="s">
        <v>29</v>
      </c>
      <c r="E253" s="21" t="s">
        <v>434</v>
      </c>
      <c r="F253" s="22">
        <v>9.9</v>
      </c>
      <c r="G253" s="22">
        <v>8.34</v>
      </c>
      <c r="H253" s="22">
        <v>11.75</v>
      </c>
      <c r="I253" s="22">
        <v>9.65</v>
      </c>
      <c r="J253" s="21">
        <v>106</v>
      </c>
      <c r="K253" s="21" t="s">
        <v>16</v>
      </c>
    </row>
    <row r="254" spans="1:11" ht="13.5" customHeight="1" x14ac:dyDescent="0.2">
      <c r="A254" s="21" t="s">
        <v>438</v>
      </c>
      <c r="B254" s="21" t="s">
        <v>48</v>
      </c>
      <c r="C254" s="21" t="s">
        <v>439</v>
      </c>
      <c r="D254" s="21" t="s">
        <v>29</v>
      </c>
      <c r="E254" s="21" t="s">
        <v>434</v>
      </c>
      <c r="F254" s="22">
        <v>2.39</v>
      </c>
      <c r="G254" s="22">
        <v>1.22</v>
      </c>
      <c r="H254" s="22">
        <v>5.95</v>
      </c>
      <c r="I254" s="22">
        <v>5.0999999999999996</v>
      </c>
      <c r="J254" s="21">
        <v>19</v>
      </c>
      <c r="K254" s="21" t="s">
        <v>36</v>
      </c>
    </row>
    <row r="255" spans="1:11" ht="13.5" customHeight="1" x14ac:dyDescent="0.2">
      <c r="A255" s="21" t="s">
        <v>440</v>
      </c>
      <c r="B255" s="21" t="s">
        <v>71</v>
      </c>
      <c r="C255" s="21" t="s">
        <v>95</v>
      </c>
      <c r="D255" s="21" t="s">
        <v>29</v>
      </c>
      <c r="E255" s="21" t="s">
        <v>434</v>
      </c>
      <c r="F255" s="22">
        <v>11.86</v>
      </c>
      <c r="G255" s="22">
        <v>13.97</v>
      </c>
      <c r="H255" s="22">
        <v>11.93</v>
      </c>
      <c r="I255" s="22">
        <v>3.8</v>
      </c>
      <c r="J255" s="21">
        <v>120</v>
      </c>
      <c r="K255" s="21" t="s">
        <v>36</v>
      </c>
    </row>
    <row r="256" spans="1:11" ht="13.5" customHeight="1" x14ac:dyDescent="0.2">
      <c r="A256" s="21" t="s">
        <v>441</v>
      </c>
      <c r="B256" s="21" t="s">
        <v>71</v>
      </c>
      <c r="C256" s="21" t="s">
        <v>338</v>
      </c>
      <c r="D256" s="21" t="s">
        <v>29</v>
      </c>
      <c r="E256" s="21" t="s">
        <v>434</v>
      </c>
      <c r="F256" s="22">
        <v>7.26</v>
      </c>
      <c r="G256" s="22">
        <v>6.35</v>
      </c>
      <c r="H256" s="22">
        <v>10.54</v>
      </c>
      <c r="I256" s="22">
        <v>8.25</v>
      </c>
      <c r="J256" s="21">
        <v>25</v>
      </c>
      <c r="K256" s="21" t="s">
        <v>16</v>
      </c>
    </row>
    <row r="257" spans="1:112" ht="13.5" customHeight="1" x14ac:dyDescent="0.2">
      <c r="A257" s="21" t="s">
        <v>442</v>
      </c>
      <c r="B257" s="21" t="s">
        <v>71</v>
      </c>
      <c r="C257" s="21" t="s">
        <v>443</v>
      </c>
      <c r="D257" s="21" t="s">
        <v>29</v>
      </c>
      <c r="E257" s="21" t="s">
        <v>434</v>
      </c>
      <c r="F257" s="22">
        <v>7.26</v>
      </c>
      <c r="G257" s="22">
        <v>6.35</v>
      </c>
      <c r="H257" s="22">
        <v>10.54</v>
      </c>
      <c r="I257" s="22">
        <v>8.25</v>
      </c>
      <c r="J257" s="21">
        <v>50</v>
      </c>
      <c r="K257" s="21" t="s">
        <v>16</v>
      </c>
    </row>
    <row r="258" spans="1:112" ht="13.5" customHeight="1" x14ac:dyDescent="0.2">
      <c r="A258" s="21" t="s">
        <v>444</v>
      </c>
      <c r="B258" s="21" t="s">
        <v>71</v>
      </c>
      <c r="C258" s="21" t="s">
        <v>271</v>
      </c>
      <c r="D258" s="21" t="s">
        <v>29</v>
      </c>
      <c r="E258" s="21" t="s">
        <v>434</v>
      </c>
      <c r="F258" s="22">
        <v>5.5</v>
      </c>
      <c r="G258" s="22">
        <v>4.7699999999999996</v>
      </c>
      <c r="H258" s="22">
        <v>9.6</v>
      </c>
      <c r="I258" s="22">
        <v>7.85</v>
      </c>
      <c r="J258" s="21">
        <v>37</v>
      </c>
      <c r="K258" s="21" t="s">
        <v>16</v>
      </c>
    </row>
    <row r="259" spans="1:112" s="5" customFormat="1" ht="13.5" customHeight="1" x14ac:dyDescent="0.2">
      <c r="A259" s="104"/>
      <c r="B259" s="104"/>
      <c r="C259" s="104"/>
      <c r="D259" s="104" t="s">
        <v>445</v>
      </c>
      <c r="E259" s="104"/>
      <c r="F259" s="104">
        <f>SUM(F251:F258)</f>
        <v>61.669999999999995</v>
      </c>
      <c r="G259" s="104">
        <f>SUM(G251:G258)</f>
        <v>56.519999999999996</v>
      </c>
      <c r="H259" s="104">
        <f>SUM(H251:H258)</f>
        <v>83.1</v>
      </c>
      <c r="I259" s="104">
        <f>SUM(I251:I258)</f>
        <v>61.19</v>
      </c>
      <c r="J259" s="104">
        <f>SUM(J251:J258)</f>
        <v>544</v>
      </c>
      <c r="K259" s="50"/>
    </row>
    <row r="260" spans="1:112" ht="13.5" customHeight="1" x14ac:dyDescent="0.2">
      <c r="A260" s="33" t="s">
        <v>446</v>
      </c>
      <c r="B260" s="33" t="s">
        <v>71</v>
      </c>
      <c r="C260" s="33" t="s">
        <v>65</v>
      </c>
      <c r="D260" s="33" t="s">
        <v>79</v>
      </c>
      <c r="E260" s="33" t="s">
        <v>447</v>
      </c>
      <c r="F260" s="38">
        <v>80.510000000000005</v>
      </c>
      <c r="G260" s="38">
        <v>120.32</v>
      </c>
      <c r="H260" s="38">
        <v>22</v>
      </c>
      <c r="I260" s="38">
        <v>18</v>
      </c>
      <c r="J260" s="33">
        <v>420</v>
      </c>
      <c r="K260" s="33" t="s">
        <v>16</v>
      </c>
    </row>
    <row r="261" spans="1:112" ht="13.5" customHeight="1" x14ac:dyDescent="0.2">
      <c r="A261" s="21" t="s">
        <v>448</v>
      </c>
      <c r="B261" s="21" t="s">
        <v>383</v>
      </c>
      <c r="C261" s="21" t="s">
        <v>449</v>
      </c>
      <c r="D261" s="21" t="s">
        <v>73</v>
      </c>
      <c r="E261" s="21" t="s">
        <v>434</v>
      </c>
      <c r="F261" s="22">
        <v>50.51</v>
      </c>
      <c r="G261" s="22">
        <v>56.5</v>
      </c>
      <c r="H261" s="22">
        <v>20</v>
      </c>
      <c r="I261" s="22">
        <v>16.8</v>
      </c>
      <c r="J261" s="21">
        <v>150</v>
      </c>
      <c r="K261" s="21" t="s">
        <v>36</v>
      </c>
    </row>
    <row r="262" spans="1:112" s="5" customFormat="1" ht="13.5" customHeight="1" x14ac:dyDescent="0.2">
      <c r="A262" s="104"/>
      <c r="B262" s="104"/>
      <c r="C262" s="104"/>
      <c r="D262" s="104" t="s">
        <v>99</v>
      </c>
      <c r="E262" s="104"/>
      <c r="F262" s="104">
        <f>SUM(F260:F261)</f>
        <v>131.02000000000001</v>
      </c>
      <c r="G262" s="104">
        <f>SUM(G260:G261)</f>
        <v>176.82</v>
      </c>
      <c r="H262" s="104">
        <f>SUM(H260:H261)</f>
        <v>42</v>
      </c>
      <c r="I262" s="104">
        <f>SUM(I260:I261)</f>
        <v>34.799999999999997</v>
      </c>
      <c r="J262" s="104">
        <f>SUM(J260:J261)</f>
        <v>570</v>
      </c>
      <c r="K262" s="105"/>
    </row>
    <row r="263" spans="1:112" ht="15" customHeight="1" x14ac:dyDescent="0.2">
      <c r="A263" s="33" t="s">
        <v>450</v>
      </c>
      <c r="B263" s="33" t="s">
        <v>71</v>
      </c>
      <c r="C263" s="33" t="s">
        <v>451</v>
      </c>
      <c r="D263" s="33" t="s">
        <v>89</v>
      </c>
      <c r="E263" s="33" t="s">
        <v>434</v>
      </c>
      <c r="F263" s="38">
        <v>41.63</v>
      </c>
      <c r="G263" s="38">
        <v>86.23</v>
      </c>
      <c r="H263" s="38">
        <v>20</v>
      </c>
      <c r="I263" s="38">
        <v>16.2</v>
      </c>
      <c r="J263" s="33">
        <v>150</v>
      </c>
      <c r="K263" s="33" t="s">
        <v>16</v>
      </c>
    </row>
    <row r="264" spans="1:112" s="12" customFormat="1" ht="14.25" customHeight="1" thickBot="1" x14ac:dyDescent="0.25">
      <c r="A264" s="106"/>
      <c r="B264" s="106"/>
      <c r="C264" s="106"/>
      <c r="D264" s="106" t="s">
        <v>25</v>
      </c>
      <c r="E264" s="106"/>
      <c r="F264" s="106">
        <f>SUM(F263)</f>
        <v>41.63</v>
      </c>
      <c r="G264" s="106">
        <f>SUM(G263)</f>
        <v>86.23</v>
      </c>
      <c r="H264" s="106">
        <f>SUM(H263)</f>
        <v>20</v>
      </c>
      <c r="I264" s="106">
        <f>SUM(I263)</f>
        <v>16.2</v>
      </c>
      <c r="J264" s="106">
        <f>SUM(J263)</f>
        <v>150</v>
      </c>
      <c r="K264" s="6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</row>
    <row r="265" spans="1:112" s="7" customFormat="1" ht="13.5" customHeight="1" thickTop="1" thickBot="1" x14ac:dyDescent="0.25">
      <c r="A265" s="360" t="s">
        <v>550</v>
      </c>
      <c r="B265" s="360"/>
      <c r="C265" s="360"/>
      <c r="D265" s="102" t="s">
        <v>452</v>
      </c>
      <c r="E265" s="102"/>
      <c r="F265" s="103">
        <f>F259+F262+F264</f>
        <v>234.32</v>
      </c>
      <c r="G265" s="103">
        <f>G259+G262+G264</f>
        <v>319.57</v>
      </c>
      <c r="H265" s="103">
        <f>H259+H262+H264</f>
        <v>145.1</v>
      </c>
      <c r="I265" s="103">
        <f>I259+I262+I264</f>
        <v>112.19</v>
      </c>
      <c r="J265" s="103">
        <f>J259+J262+J264</f>
        <v>1264</v>
      </c>
      <c r="K265" s="103"/>
    </row>
    <row r="266" spans="1:112" ht="13.5" customHeight="1" thickTop="1" x14ac:dyDescent="0.2">
      <c r="A266" s="21" t="s">
        <v>453</v>
      </c>
      <c r="B266" s="21" t="s">
        <v>200</v>
      </c>
      <c r="C266" s="21" t="s">
        <v>111</v>
      </c>
      <c r="D266" s="21" t="s">
        <v>29</v>
      </c>
      <c r="E266" s="21" t="s">
        <v>454</v>
      </c>
      <c r="F266" s="22">
        <v>4.8600000000000003</v>
      </c>
      <c r="G266" s="22">
        <v>2.79</v>
      </c>
      <c r="H266" s="22">
        <v>8.8000000000000007</v>
      </c>
      <c r="I266" s="22" t="s">
        <v>31</v>
      </c>
      <c r="J266" s="21">
        <v>38</v>
      </c>
      <c r="K266" s="21" t="s">
        <v>32</v>
      </c>
    </row>
    <row r="267" spans="1:112" ht="13.5" customHeight="1" x14ac:dyDescent="0.2">
      <c r="A267" s="21" t="s">
        <v>455</v>
      </c>
      <c r="B267" s="21" t="s">
        <v>456</v>
      </c>
      <c r="C267" s="21" t="s">
        <v>457</v>
      </c>
      <c r="D267" s="21" t="s">
        <v>29</v>
      </c>
      <c r="E267" s="21" t="s">
        <v>458</v>
      </c>
      <c r="F267" s="22">
        <v>2.2200000000000002</v>
      </c>
      <c r="G267" s="22">
        <v>1.23</v>
      </c>
      <c r="H267" s="22">
        <v>5.75</v>
      </c>
      <c r="I267" s="22" t="s">
        <v>31</v>
      </c>
      <c r="J267" s="21">
        <v>25</v>
      </c>
      <c r="K267" s="21" t="s">
        <v>32</v>
      </c>
    </row>
    <row r="268" spans="1:112" ht="13.5" customHeight="1" x14ac:dyDescent="0.2">
      <c r="A268" s="21" t="s">
        <v>459</v>
      </c>
      <c r="B268" s="21" t="s">
        <v>456</v>
      </c>
      <c r="C268" s="21" t="s">
        <v>20</v>
      </c>
      <c r="D268" s="21" t="s">
        <v>29</v>
      </c>
      <c r="E268" s="21" t="s">
        <v>458</v>
      </c>
      <c r="F268" s="22">
        <v>10.25</v>
      </c>
      <c r="G268" s="22">
        <v>6.63</v>
      </c>
      <c r="H268" s="22">
        <v>10.51</v>
      </c>
      <c r="I268" s="22">
        <v>9.08</v>
      </c>
      <c r="J268" s="21">
        <v>30</v>
      </c>
      <c r="K268" s="21" t="s">
        <v>36</v>
      </c>
    </row>
    <row r="269" spans="1:112" ht="13.5" customHeight="1" x14ac:dyDescent="0.2">
      <c r="A269" s="21" t="s">
        <v>460</v>
      </c>
      <c r="B269" s="21" t="s">
        <v>456</v>
      </c>
      <c r="C269" s="21" t="s">
        <v>303</v>
      </c>
      <c r="D269" s="21" t="s">
        <v>29</v>
      </c>
      <c r="E269" s="21" t="s">
        <v>458</v>
      </c>
      <c r="F269" s="22">
        <v>7.53</v>
      </c>
      <c r="G269" s="22">
        <v>4.28</v>
      </c>
      <c r="H269" s="22">
        <v>9.89</v>
      </c>
      <c r="I269" s="22">
        <v>9.1300000000000008</v>
      </c>
      <c r="J269" s="21">
        <v>50</v>
      </c>
      <c r="K269" s="21" t="s">
        <v>36</v>
      </c>
    </row>
    <row r="270" spans="1:112" ht="13.5" customHeight="1" x14ac:dyDescent="0.2">
      <c r="A270" s="21" t="s">
        <v>461</v>
      </c>
      <c r="B270" s="21" t="s">
        <v>456</v>
      </c>
      <c r="C270" s="21" t="s">
        <v>13</v>
      </c>
      <c r="D270" s="21" t="s">
        <v>29</v>
      </c>
      <c r="E270" s="21" t="s">
        <v>458</v>
      </c>
      <c r="F270" s="22">
        <v>7.61</v>
      </c>
      <c r="G270" s="22">
        <v>6.09</v>
      </c>
      <c r="H270" s="22">
        <v>10.5</v>
      </c>
      <c r="I270" s="22">
        <v>9.08</v>
      </c>
      <c r="J270" s="21">
        <v>30</v>
      </c>
      <c r="K270" s="21" t="s">
        <v>36</v>
      </c>
    </row>
    <row r="271" spans="1:112" ht="13.5" customHeight="1" x14ac:dyDescent="0.2">
      <c r="A271" s="21" t="s">
        <v>462</v>
      </c>
      <c r="B271" s="21" t="s">
        <v>456</v>
      </c>
      <c r="C271" s="21" t="s">
        <v>107</v>
      </c>
      <c r="D271" s="21" t="s">
        <v>29</v>
      </c>
      <c r="E271" s="21" t="s">
        <v>458</v>
      </c>
      <c r="F271" s="22">
        <v>7.35</v>
      </c>
      <c r="G271" s="22">
        <v>6.21</v>
      </c>
      <c r="H271" s="22">
        <v>10.37</v>
      </c>
      <c r="I271" s="22">
        <v>8.6300000000000008</v>
      </c>
      <c r="J271" s="21">
        <v>110</v>
      </c>
      <c r="K271" s="21" t="s">
        <v>36</v>
      </c>
    </row>
    <row r="272" spans="1:112" ht="13.5" customHeight="1" x14ac:dyDescent="0.2">
      <c r="A272" s="21" t="s">
        <v>463</v>
      </c>
      <c r="B272" s="21" t="s">
        <v>101</v>
      </c>
      <c r="C272" s="21" t="s">
        <v>104</v>
      </c>
      <c r="D272" s="21" t="s">
        <v>29</v>
      </c>
      <c r="E272" s="21" t="s">
        <v>454</v>
      </c>
      <c r="F272" s="22">
        <v>6.22</v>
      </c>
      <c r="G272" s="22">
        <v>5.86</v>
      </c>
      <c r="H272" s="22">
        <v>10.31</v>
      </c>
      <c r="I272" s="22">
        <v>8.59</v>
      </c>
      <c r="J272" s="21">
        <v>85</v>
      </c>
      <c r="K272" s="21" t="s">
        <v>36</v>
      </c>
    </row>
    <row r="273" spans="1:11" s="5" customFormat="1" ht="13.5" customHeight="1" x14ac:dyDescent="0.2">
      <c r="A273" s="107"/>
      <c r="B273" s="108"/>
      <c r="C273" s="108"/>
      <c r="D273" s="108" t="s">
        <v>125</v>
      </c>
      <c r="E273" s="108"/>
      <c r="F273" s="108">
        <f>SUM(F266:F272)</f>
        <v>46.04</v>
      </c>
      <c r="G273" s="108">
        <f>SUM(G266:G272)</f>
        <v>33.090000000000003</v>
      </c>
      <c r="H273" s="108">
        <f>SUM(H266:H272)</f>
        <v>66.13</v>
      </c>
      <c r="I273" s="108">
        <f>SUM(I266:I272)</f>
        <v>44.510000000000005</v>
      </c>
      <c r="J273" s="108">
        <f>SUM(J266:J272)</f>
        <v>368</v>
      </c>
      <c r="K273" s="109"/>
    </row>
    <row r="274" spans="1:11" ht="13.5" customHeight="1" x14ac:dyDescent="0.2">
      <c r="A274" s="33" t="s">
        <v>464</v>
      </c>
      <c r="B274" s="33" t="s">
        <v>456</v>
      </c>
      <c r="C274" s="33" t="s">
        <v>202</v>
      </c>
      <c r="D274" s="33" t="s">
        <v>73</v>
      </c>
      <c r="E274" s="33" t="s">
        <v>458</v>
      </c>
      <c r="F274" s="38">
        <v>9.69</v>
      </c>
      <c r="G274" s="38">
        <v>7.23</v>
      </c>
      <c r="H274" s="38">
        <v>11.05</v>
      </c>
      <c r="I274" s="38">
        <v>8.9700000000000006</v>
      </c>
      <c r="J274" s="33">
        <v>80</v>
      </c>
      <c r="K274" s="33" t="s">
        <v>36</v>
      </c>
    </row>
    <row r="275" spans="1:11" ht="13.5" customHeight="1" x14ac:dyDescent="0.2">
      <c r="A275" s="21" t="s">
        <v>465</v>
      </c>
      <c r="B275" s="21" t="s">
        <v>76</v>
      </c>
      <c r="C275" s="21" t="s">
        <v>85</v>
      </c>
      <c r="D275" s="21" t="s">
        <v>73</v>
      </c>
      <c r="E275" s="21" t="s">
        <v>454</v>
      </c>
      <c r="F275" s="22">
        <v>9.9499999999999993</v>
      </c>
      <c r="G275" s="22">
        <v>8.34</v>
      </c>
      <c r="H275" s="22">
        <v>11.5</v>
      </c>
      <c r="I275" s="22">
        <v>9.75</v>
      </c>
      <c r="J275" s="21">
        <v>42</v>
      </c>
      <c r="K275" s="21" t="s">
        <v>16</v>
      </c>
    </row>
    <row r="276" spans="1:11" s="5" customFormat="1" ht="13.5" customHeight="1" x14ac:dyDescent="0.2">
      <c r="A276" s="110"/>
      <c r="B276" s="106"/>
      <c r="C276" s="106"/>
      <c r="D276" s="106" t="s">
        <v>99</v>
      </c>
      <c r="E276" s="106"/>
      <c r="F276" s="106">
        <f>SUM(F274:F275)</f>
        <v>19.64</v>
      </c>
      <c r="G276" s="106">
        <f>SUM(G274:G275)</f>
        <v>15.57</v>
      </c>
      <c r="H276" s="106">
        <f>SUM(H274:H275)</f>
        <v>22.55</v>
      </c>
      <c r="I276" s="106">
        <f>SUM(I274:I275)</f>
        <v>18.72</v>
      </c>
      <c r="J276" s="106">
        <f>SUM(J274:J275)</f>
        <v>122</v>
      </c>
      <c r="K276" s="111"/>
    </row>
    <row r="277" spans="1:11" s="7" customFormat="1" ht="13.5" customHeight="1" thickBot="1" x14ac:dyDescent="0.25">
      <c r="A277" s="360" t="s">
        <v>549</v>
      </c>
      <c r="B277" s="360"/>
      <c r="C277" s="360"/>
      <c r="D277" s="102" t="s">
        <v>55</v>
      </c>
      <c r="E277" s="102"/>
      <c r="F277" s="102">
        <f>F276+F273</f>
        <v>65.680000000000007</v>
      </c>
      <c r="G277" s="102">
        <f>G276+G273</f>
        <v>48.660000000000004</v>
      </c>
      <c r="H277" s="102">
        <f>H276+H273</f>
        <v>88.679999999999993</v>
      </c>
      <c r="I277" s="102">
        <f>I276+I273</f>
        <v>63.230000000000004</v>
      </c>
      <c r="J277" s="102">
        <f>J276+J273</f>
        <v>490</v>
      </c>
      <c r="K277" s="102"/>
    </row>
    <row r="278" spans="1:11" ht="13.5" customHeight="1" thickTop="1" x14ac:dyDescent="0.2">
      <c r="A278" s="21" t="s">
        <v>466</v>
      </c>
      <c r="B278" s="21" t="s">
        <v>76</v>
      </c>
      <c r="C278" s="21" t="s">
        <v>202</v>
      </c>
      <c r="D278" s="21" t="s">
        <v>29</v>
      </c>
      <c r="E278" s="21" t="s">
        <v>467</v>
      </c>
      <c r="F278" s="22">
        <v>5.62</v>
      </c>
      <c r="G278" s="22">
        <v>4.96</v>
      </c>
      <c r="H278" s="22">
        <v>9.9</v>
      </c>
      <c r="I278" s="22">
        <v>8.1199999999999992</v>
      </c>
      <c r="J278" s="21">
        <v>90</v>
      </c>
      <c r="K278" s="21" t="s">
        <v>32</v>
      </c>
    </row>
    <row r="279" spans="1:11" ht="13.5" customHeight="1" x14ac:dyDescent="0.2">
      <c r="A279" s="21" t="s">
        <v>468</v>
      </c>
      <c r="B279" s="21" t="s">
        <v>41</v>
      </c>
      <c r="C279" s="21" t="s">
        <v>469</v>
      </c>
      <c r="D279" s="21" t="s">
        <v>29</v>
      </c>
      <c r="E279" s="21" t="s">
        <v>467</v>
      </c>
      <c r="F279" s="22">
        <v>2.0499999999999998</v>
      </c>
      <c r="G279" s="22">
        <v>1.37</v>
      </c>
      <c r="H279" s="22">
        <v>6.39</v>
      </c>
      <c r="I279" s="22">
        <v>5.6</v>
      </c>
      <c r="J279" s="21">
        <v>13</v>
      </c>
      <c r="K279" s="21" t="s">
        <v>32</v>
      </c>
    </row>
    <row r="280" spans="1:11" ht="13.5" customHeight="1" x14ac:dyDescent="0.2">
      <c r="A280" s="21" t="s">
        <v>470</v>
      </c>
      <c r="B280" s="21" t="s">
        <v>76</v>
      </c>
      <c r="C280" s="21" t="s">
        <v>471</v>
      </c>
      <c r="D280" s="21" t="s">
        <v>29</v>
      </c>
      <c r="E280" s="21" t="s">
        <v>467</v>
      </c>
      <c r="F280" s="22">
        <v>2.2000000000000002</v>
      </c>
      <c r="G280" s="22">
        <v>1.1499999999999999</v>
      </c>
      <c r="H280" s="22">
        <v>6</v>
      </c>
      <c r="I280" s="22" t="s">
        <v>31</v>
      </c>
      <c r="J280" s="21">
        <v>30</v>
      </c>
      <c r="K280" s="21" t="s">
        <v>32</v>
      </c>
    </row>
    <row r="281" spans="1:11" ht="13.5" customHeight="1" x14ac:dyDescent="0.2">
      <c r="A281" s="21" t="s">
        <v>472</v>
      </c>
      <c r="B281" s="21" t="s">
        <v>76</v>
      </c>
      <c r="C281" s="21" t="s">
        <v>473</v>
      </c>
      <c r="D281" s="21" t="s">
        <v>29</v>
      </c>
      <c r="E281" s="21" t="s">
        <v>467</v>
      </c>
      <c r="F281" s="22">
        <v>2.44</v>
      </c>
      <c r="G281" s="22">
        <v>1.3</v>
      </c>
      <c r="H281" s="22">
        <v>5.9</v>
      </c>
      <c r="I281" s="22" t="s">
        <v>31</v>
      </c>
      <c r="J281" s="21">
        <v>18</v>
      </c>
      <c r="K281" s="21" t="s">
        <v>32</v>
      </c>
    </row>
    <row r="282" spans="1:11" ht="13.5" customHeight="1" x14ac:dyDescent="0.2">
      <c r="A282" s="21" t="s">
        <v>474</v>
      </c>
      <c r="B282" s="21" t="s">
        <v>76</v>
      </c>
      <c r="C282" s="21" t="s">
        <v>475</v>
      </c>
      <c r="D282" s="21" t="s">
        <v>29</v>
      </c>
      <c r="E282" s="21" t="s">
        <v>467</v>
      </c>
      <c r="F282" s="22">
        <v>3.29</v>
      </c>
      <c r="G282" s="22">
        <v>1.87</v>
      </c>
      <c r="H282" s="22">
        <v>7</v>
      </c>
      <c r="I282" s="22">
        <v>6.3</v>
      </c>
      <c r="J282" s="21">
        <v>19</v>
      </c>
      <c r="K282" s="21" t="s">
        <v>32</v>
      </c>
    </row>
    <row r="283" spans="1:11" ht="13.5" customHeight="1" x14ac:dyDescent="0.2">
      <c r="A283" s="21" t="s">
        <v>476</v>
      </c>
      <c r="B283" s="21" t="s">
        <v>76</v>
      </c>
      <c r="C283" s="21" t="s">
        <v>111</v>
      </c>
      <c r="D283" s="21" t="s">
        <v>29</v>
      </c>
      <c r="E283" s="21" t="s">
        <v>467</v>
      </c>
      <c r="F283" s="22">
        <v>5.0999999999999996</v>
      </c>
      <c r="G283" s="22">
        <v>2.96</v>
      </c>
      <c r="H283" s="22">
        <v>9</v>
      </c>
      <c r="I283" s="22">
        <v>7.3</v>
      </c>
      <c r="J283" s="21">
        <v>80</v>
      </c>
      <c r="K283" s="21" t="s">
        <v>32</v>
      </c>
    </row>
    <row r="284" spans="1:11" ht="13.5" customHeight="1" x14ac:dyDescent="0.2">
      <c r="A284" s="21" t="s">
        <v>477</v>
      </c>
      <c r="B284" s="21" t="s">
        <v>76</v>
      </c>
      <c r="C284" s="21" t="s">
        <v>18</v>
      </c>
      <c r="D284" s="21" t="s">
        <v>29</v>
      </c>
      <c r="E284" s="21" t="s">
        <v>467</v>
      </c>
      <c r="F284" s="22">
        <v>5.27</v>
      </c>
      <c r="G284" s="22">
        <v>4.51</v>
      </c>
      <c r="H284" s="22">
        <v>9.0500000000000007</v>
      </c>
      <c r="I284" s="22">
        <v>7.42</v>
      </c>
      <c r="J284" s="21">
        <v>24</v>
      </c>
      <c r="K284" s="21" t="s">
        <v>32</v>
      </c>
    </row>
    <row r="285" spans="1:11" ht="13.5" customHeight="1" x14ac:dyDescent="0.2">
      <c r="A285" s="21" t="s">
        <v>478</v>
      </c>
      <c r="B285" s="21" t="s">
        <v>76</v>
      </c>
      <c r="C285" s="21" t="s">
        <v>61</v>
      </c>
      <c r="D285" s="21" t="s">
        <v>29</v>
      </c>
      <c r="E285" s="21" t="s">
        <v>467</v>
      </c>
      <c r="F285" s="22">
        <v>2.85</v>
      </c>
      <c r="G285" s="22">
        <v>2.54</v>
      </c>
      <c r="H285" s="22">
        <v>7.9</v>
      </c>
      <c r="I285" s="22">
        <v>6.56</v>
      </c>
      <c r="J285" s="21">
        <v>40</v>
      </c>
      <c r="K285" s="21" t="s">
        <v>36</v>
      </c>
    </row>
    <row r="286" spans="1:11" ht="13.5" customHeight="1" x14ac:dyDescent="0.2">
      <c r="A286" s="21" t="s">
        <v>479</v>
      </c>
      <c r="B286" s="21" t="s">
        <v>76</v>
      </c>
      <c r="C286" s="21" t="s">
        <v>480</v>
      </c>
      <c r="D286" s="21" t="s">
        <v>29</v>
      </c>
      <c r="E286" s="21" t="s">
        <v>467</v>
      </c>
      <c r="F286" s="22">
        <v>2.65</v>
      </c>
      <c r="G286" s="22">
        <v>1.63</v>
      </c>
      <c r="H286" s="22">
        <v>6.88</v>
      </c>
      <c r="I286" s="22" t="s">
        <v>31</v>
      </c>
      <c r="J286" s="21">
        <v>42</v>
      </c>
      <c r="K286" s="21" t="s">
        <v>32</v>
      </c>
    </row>
    <row r="287" spans="1:11" ht="13.5" customHeight="1" x14ac:dyDescent="0.2">
      <c r="A287" s="21" t="s">
        <v>481</v>
      </c>
      <c r="B287" s="21" t="s">
        <v>76</v>
      </c>
      <c r="C287" s="21" t="s">
        <v>482</v>
      </c>
      <c r="D287" s="21" t="s">
        <v>29</v>
      </c>
      <c r="E287" s="21" t="s">
        <v>467</v>
      </c>
      <c r="F287" s="22">
        <v>2.44</v>
      </c>
      <c r="G287" s="22">
        <v>1.52</v>
      </c>
      <c r="H287" s="22">
        <v>6.63</v>
      </c>
      <c r="I287" s="22">
        <v>5.9</v>
      </c>
      <c r="J287" s="21">
        <v>30</v>
      </c>
      <c r="K287" s="21" t="s">
        <v>32</v>
      </c>
    </row>
    <row r="288" spans="1:11" ht="13.5" customHeight="1" x14ac:dyDescent="0.2">
      <c r="A288" s="21" t="s">
        <v>483</v>
      </c>
      <c r="B288" s="21" t="s">
        <v>76</v>
      </c>
      <c r="C288" s="21" t="s">
        <v>484</v>
      </c>
      <c r="D288" s="21" t="s">
        <v>29</v>
      </c>
      <c r="E288" s="21" t="s">
        <v>467</v>
      </c>
      <c r="F288" s="22">
        <v>2.34</v>
      </c>
      <c r="G288" s="22">
        <v>1.51</v>
      </c>
      <c r="H288" s="22">
        <v>5.79</v>
      </c>
      <c r="I288" s="22" t="s">
        <v>31</v>
      </c>
      <c r="J288" s="21">
        <v>30</v>
      </c>
      <c r="K288" s="21" t="s">
        <v>32</v>
      </c>
    </row>
    <row r="289" spans="1:228" ht="13.5" customHeight="1" x14ac:dyDescent="0.2">
      <c r="A289" s="21" t="s">
        <v>485</v>
      </c>
      <c r="B289" s="21" t="s">
        <v>71</v>
      </c>
      <c r="C289" s="21" t="s">
        <v>486</v>
      </c>
      <c r="D289" s="21" t="s">
        <v>29</v>
      </c>
      <c r="E289" s="21" t="s">
        <v>487</v>
      </c>
      <c r="F289" s="22">
        <v>4.76</v>
      </c>
      <c r="G289" s="22">
        <v>3.44</v>
      </c>
      <c r="H289" s="22">
        <v>8.73</v>
      </c>
      <c r="I289" s="22" t="s">
        <v>31</v>
      </c>
      <c r="J289" s="21">
        <v>46</v>
      </c>
      <c r="K289" s="21" t="s">
        <v>32</v>
      </c>
    </row>
    <row r="290" spans="1:228" ht="13.5" customHeight="1" x14ac:dyDescent="0.2">
      <c r="A290" s="21" t="s">
        <v>488</v>
      </c>
      <c r="B290" s="21" t="s">
        <v>41</v>
      </c>
      <c r="C290" s="21" t="s">
        <v>489</v>
      </c>
      <c r="D290" s="21" t="s">
        <v>29</v>
      </c>
      <c r="E290" s="21" t="s">
        <v>487</v>
      </c>
      <c r="F290" s="22">
        <v>1.96</v>
      </c>
      <c r="G290" s="22">
        <v>1.2</v>
      </c>
      <c r="H290" s="22">
        <v>5.72</v>
      </c>
      <c r="I290" s="22">
        <v>5</v>
      </c>
      <c r="J290" s="21">
        <v>16</v>
      </c>
      <c r="K290" s="21" t="s">
        <v>32</v>
      </c>
    </row>
    <row r="291" spans="1:228" ht="13.5" customHeight="1" x14ac:dyDescent="0.2">
      <c r="A291" s="21" t="s">
        <v>490</v>
      </c>
      <c r="B291" s="21" t="s">
        <v>71</v>
      </c>
      <c r="C291" s="21" t="s">
        <v>315</v>
      </c>
      <c r="D291" s="21" t="s">
        <v>29</v>
      </c>
      <c r="E291" s="21" t="s">
        <v>487</v>
      </c>
      <c r="F291" s="22">
        <v>3.52</v>
      </c>
      <c r="G291" s="22">
        <v>2.6</v>
      </c>
      <c r="H291" s="22">
        <v>7.75</v>
      </c>
      <c r="I291" s="22">
        <v>6.3</v>
      </c>
      <c r="J291" s="21">
        <v>45</v>
      </c>
      <c r="K291" s="21" t="s">
        <v>16</v>
      </c>
    </row>
    <row r="292" spans="1:228" ht="13.5" customHeight="1" x14ac:dyDescent="0.2">
      <c r="A292" s="48" t="s">
        <v>491</v>
      </c>
      <c r="B292" s="48" t="s">
        <v>200</v>
      </c>
      <c r="C292" s="48" t="s">
        <v>492</v>
      </c>
      <c r="D292" s="48" t="s">
        <v>29</v>
      </c>
      <c r="E292" s="48" t="s">
        <v>487</v>
      </c>
      <c r="F292" s="49">
        <v>2.42</v>
      </c>
      <c r="G292" s="49">
        <v>1.49</v>
      </c>
      <c r="H292" s="49">
        <v>6.15</v>
      </c>
      <c r="I292" s="49" t="s">
        <v>31</v>
      </c>
      <c r="J292" s="48">
        <v>27</v>
      </c>
      <c r="K292" s="48" t="s">
        <v>32</v>
      </c>
    </row>
    <row r="293" spans="1:228" s="10" customFormat="1" ht="13.5" customHeight="1" x14ac:dyDescent="0.2">
      <c r="A293" s="110"/>
      <c r="B293" s="106"/>
      <c r="C293" s="106"/>
      <c r="D293" s="106" t="s">
        <v>272</v>
      </c>
      <c r="E293" s="106"/>
      <c r="F293" s="106">
        <f>SUM(F278:F292)</f>
        <v>48.910000000000004</v>
      </c>
      <c r="G293" s="106">
        <f>SUM(G278:G292)</f>
        <v>34.050000000000004</v>
      </c>
      <c r="H293" s="106">
        <f>SUM(H278:H292)</f>
        <v>108.79</v>
      </c>
      <c r="I293" s="106">
        <f>SUM(I278:I292)</f>
        <v>58.5</v>
      </c>
      <c r="J293" s="106">
        <f>SUM(J278:J292)</f>
        <v>550</v>
      </c>
      <c r="K293" s="1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  <c r="EY293" s="11"/>
      <c r="EZ293" s="11"/>
      <c r="FA293" s="11"/>
      <c r="FB293" s="11"/>
      <c r="FC293" s="11"/>
      <c r="FD293" s="11"/>
      <c r="FE293" s="11"/>
      <c r="FF293" s="11"/>
      <c r="FG293" s="11"/>
      <c r="FH293" s="11"/>
      <c r="FI293" s="11"/>
      <c r="FJ293" s="11"/>
      <c r="FK293" s="11"/>
      <c r="FL293" s="11"/>
      <c r="FM293" s="11"/>
      <c r="FN293" s="11"/>
      <c r="FO293" s="11"/>
      <c r="FP293" s="11"/>
      <c r="FQ293" s="11"/>
      <c r="FR293" s="11"/>
      <c r="FS293" s="11"/>
      <c r="FT293" s="11"/>
      <c r="FU293" s="11"/>
      <c r="FV293" s="11"/>
      <c r="FW293" s="11"/>
      <c r="FX293" s="11"/>
      <c r="FY293" s="11"/>
      <c r="FZ293" s="11"/>
      <c r="GA293" s="11"/>
      <c r="GB293" s="11"/>
      <c r="GC293" s="11"/>
      <c r="GD293" s="11"/>
      <c r="GE293" s="11"/>
      <c r="GF293" s="11"/>
      <c r="GG293" s="11"/>
      <c r="GH293" s="11"/>
      <c r="GI293" s="11"/>
      <c r="GJ293" s="11"/>
      <c r="GK293" s="11"/>
      <c r="GL293" s="11"/>
      <c r="GM293" s="11"/>
      <c r="GN293" s="11"/>
      <c r="GO293" s="11"/>
      <c r="GP293" s="11"/>
      <c r="GQ293" s="11"/>
      <c r="GR293" s="11"/>
      <c r="GS293" s="11"/>
      <c r="GT293" s="11"/>
      <c r="GU293" s="11"/>
      <c r="GV293" s="11"/>
      <c r="GW293" s="11"/>
      <c r="GX293" s="11"/>
      <c r="GY293" s="11"/>
      <c r="GZ293" s="11"/>
      <c r="HA293" s="11"/>
      <c r="HB293" s="11"/>
      <c r="HC293" s="11"/>
      <c r="HD293" s="11"/>
      <c r="HE293" s="11"/>
      <c r="HF293" s="11"/>
      <c r="HG293" s="11"/>
      <c r="HH293" s="11"/>
      <c r="HI293" s="11"/>
      <c r="HJ293" s="11"/>
      <c r="HK293" s="11"/>
      <c r="HL293" s="11"/>
      <c r="HM293" s="11"/>
      <c r="HN293" s="11"/>
      <c r="HO293" s="11"/>
      <c r="HP293" s="11"/>
      <c r="HQ293" s="11"/>
      <c r="HR293" s="11"/>
      <c r="HS293" s="11"/>
      <c r="HT293" s="11"/>
    </row>
    <row r="294" spans="1:228" s="7" customFormat="1" ht="13.5" customHeight="1" thickBot="1" x14ac:dyDescent="0.25">
      <c r="A294" s="360" t="s">
        <v>548</v>
      </c>
      <c r="B294" s="360"/>
      <c r="C294" s="360"/>
      <c r="D294" s="102" t="s">
        <v>272</v>
      </c>
      <c r="E294" s="102"/>
      <c r="F294" s="103">
        <f>SUM(F293)</f>
        <v>48.910000000000004</v>
      </c>
      <c r="G294" s="103">
        <f>SUM(G293)</f>
        <v>34.050000000000004</v>
      </c>
      <c r="H294" s="103">
        <f>SUM(H293)</f>
        <v>108.79</v>
      </c>
      <c r="I294" s="103">
        <f>SUM(I293)</f>
        <v>58.5</v>
      </c>
      <c r="J294" s="103">
        <f>SUM(J293)</f>
        <v>550</v>
      </c>
      <c r="K294" s="102"/>
    </row>
    <row r="295" spans="1:228" ht="13.5" customHeight="1" thickTop="1" x14ac:dyDescent="0.2">
      <c r="A295" s="21" t="s">
        <v>493</v>
      </c>
      <c r="B295" s="21" t="s">
        <v>71</v>
      </c>
      <c r="C295" s="21" t="s">
        <v>88</v>
      </c>
      <c r="D295" s="21" t="s">
        <v>29</v>
      </c>
      <c r="E295" s="21" t="s">
        <v>494</v>
      </c>
      <c r="F295" s="22">
        <v>5.24</v>
      </c>
      <c r="G295" s="22">
        <v>5.69</v>
      </c>
      <c r="H295" s="22">
        <v>10.69</v>
      </c>
      <c r="I295" s="22">
        <v>8.6199999999999992</v>
      </c>
      <c r="J295" s="21">
        <v>32</v>
      </c>
      <c r="K295" s="21" t="s">
        <v>36</v>
      </c>
    </row>
    <row r="296" spans="1:228" ht="13.5" customHeight="1" x14ac:dyDescent="0.2">
      <c r="A296" s="21" t="s">
        <v>495</v>
      </c>
      <c r="B296" s="21" t="s">
        <v>71</v>
      </c>
      <c r="C296" s="21" t="s">
        <v>496</v>
      </c>
      <c r="D296" s="21" t="s">
        <v>29</v>
      </c>
      <c r="E296" s="21" t="s">
        <v>494</v>
      </c>
      <c r="F296" s="22">
        <v>3.26</v>
      </c>
      <c r="G296" s="22">
        <v>3.25</v>
      </c>
      <c r="H296" s="22">
        <v>8.51</v>
      </c>
      <c r="I296" s="22">
        <v>6.87</v>
      </c>
      <c r="J296" s="21">
        <v>29</v>
      </c>
      <c r="K296" s="21" t="s">
        <v>36</v>
      </c>
    </row>
    <row r="297" spans="1:228" ht="13.5" customHeight="1" x14ac:dyDescent="0.2">
      <c r="A297" s="21" t="s">
        <v>497</v>
      </c>
      <c r="B297" s="21" t="s">
        <v>383</v>
      </c>
      <c r="C297" s="21" t="s">
        <v>54</v>
      </c>
      <c r="D297" s="21" t="s">
        <v>29</v>
      </c>
      <c r="E297" s="21" t="s">
        <v>494</v>
      </c>
      <c r="F297" s="22">
        <v>15.89</v>
      </c>
      <c r="G297" s="22">
        <v>11.18</v>
      </c>
      <c r="H297" s="22">
        <v>12.09</v>
      </c>
      <c r="I297" s="22">
        <v>10.67</v>
      </c>
      <c r="J297" s="21">
        <v>60</v>
      </c>
      <c r="K297" s="21" t="s">
        <v>16</v>
      </c>
    </row>
    <row r="298" spans="1:228" ht="13.5" customHeight="1" x14ac:dyDescent="0.2">
      <c r="A298" s="21" t="s">
        <v>498</v>
      </c>
      <c r="B298" s="21" t="s">
        <v>71</v>
      </c>
      <c r="C298" s="21" t="s">
        <v>499</v>
      </c>
      <c r="D298" s="21" t="s">
        <v>29</v>
      </c>
      <c r="E298" s="21" t="s">
        <v>494</v>
      </c>
      <c r="F298" s="22">
        <v>2.77</v>
      </c>
      <c r="G298" s="22">
        <v>2.61</v>
      </c>
      <c r="H298" s="22">
        <v>8</v>
      </c>
      <c r="I298" s="22">
        <v>6.43</v>
      </c>
      <c r="J298" s="21">
        <v>24</v>
      </c>
      <c r="K298" s="21" t="s">
        <v>36</v>
      </c>
    </row>
    <row r="299" spans="1:228" ht="13.5" customHeight="1" x14ac:dyDescent="0.2">
      <c r="A299" s="21" t="s">
        <v>500</v>
      </c>
      <c r="B299" s="21" t="s">
        <v>71</v>
      </c>
      <c r="C299" s="21" t="s">
        <v>501</v>
      </c>
      <c r="D299" s="21" t="s">
        <v>29</v>
      </c>
      <c r="E299" s="21" t="s">
        <v>502</v>
      </c>
      <c r="F299" s="22">
        <v>1.64</v>
      </c>
      <c r="G299" s="22">
        <v>1.17</v>
      </c>
      <c r="H299" s="22">
        <v>6.31</v>
      </c>
      <c r="I299" s="22" t="s">
        <v>31</v>
      </c>
      <c r="J299" s="21">
        <v>12</v>
      </c>
      <c r="K299" s="21" t="s">
        <v>32</v>
      </c>
    </row>
    <row r="300" spans="1:228" ht="13.5" customHeight="1" x14ac:dyDescent="0.2">
      <c r="A300" s="21" t="s">
        <v>503</v>
      </c>
      <c r="B300" s="21" t="s">
        <v>187</v>
      </c>
      <c r="C300" s="21" t="s">
        <v>61</v>
      </c>
      <c r="D300" s="21" t="s">
        <v>29</v>
      </c>
      <c r="E300" s="21" t="s">
        <v>502</v>
      </c>
      <c r="F300" s="22">
        <v>3.5</v>
      </c>
      <c r="G300" s="22">
        <v>2.63</v>
      </c>
      <c r="H300" s="22">
        <v>8.4</v>
      </c>
      <c r="I300" s="22">
        <v>6.9</v>
      </c>
      <c r="J300" s="21">
        <v>42</v>
      </c>
      <c r="K300" s="21" t="s">
        <v>32</v>
      </c>
    </row>
    <row r="301" spans="1:228" ht="13.5" customHeight="1" x14ac:dyDescent="0.2">
      <c r="A301" s="21" t="s">
        <v>504</v>
      </c>
      <c r="B301" s="21" t="s">
        <v>71</v>
      </c>
      <c r="C301" s="21" t="s">
        <v>505</v>
      </c>
      <c r="D301" s="21" t="s">
        <v>29</v>
      </c>
      <c r="E301" s="21" t="s">
        <v>502</v>
      </c>
      <c r="F301" s="22">
        <v>1.86</v>
      </c>
      <c r="G301" s="22">
        <v>1.05</v>
      </c>
      <c r="H301" s="22">
        <v>6</v>
      </c>
      <c r="I301" s="22" t="s">
        <v>31</v>
      </c>
      <c r="J301" s="21">
        <v>19</v>
      </c>
      <c r="K301" s="21" t="s">
        <v>32</v>
      </c>
    </row>
    <row r="302" spans="1:228" ht="13.5" customHeight="1" x14ac:dyDescent="0.2">
      <c r="A302" s="21" t="s">
        <v>506</v>
      </c>
      <c r="B302" s="21" t="s">
        <v>412</v>
      </c>
      <c r="C302" s="21" t="s">
        <v>95</v>
      </c>
      <c r="D302" s="21" t="s">
        <v>29</v>
      </c>
      <c r="E302" s="21" t="s">
        <v>502</v>
      </c>
      <c r="F302" s="22">
        <v>4.17</v>
      </c>
      <c r="G302" s="22">
        <v>4.54</v>
      </c>
      <c r="H302" s="22">
        <v>9.3000000000000007</v>
      </c>
      <c r="I302" s="22">
        <v>7.6</v>
      </c>
      <c r="J302" s="21">
        <v>18</v>
      </c>
      <c r="K302" s="21" t="s">
        <v>32</v>
      </c>
    </row>
    <row r="303" spans="1:228" s="5" customFormat="1" ht="13.5" customHeight="1" x14ac:dyDescent="0.2">
      <c r="A303" s="68"/>
      <c r="B303" s="59"/>
      <c r="C303" s="59"/>
      <c r="D303" s="59" t="s">
        <v>445</v>
      </c>
      <c r="E303" s="59"/>
      <c r="F303" s="69">
        <f>SUM(F295:F302)</f>
        <v>38.33</v>
      </c>
      <c r="G303" s="69">
        <f>SUM(G295:G302)</f>
        <v>32.119999999999997</v>
      </c>
      <c r="H303" s="69">
        <f>SUM(H295:H302)</f>
        <v>69.3</v>
      </c>
      <c r="I303" s="69">
        <f>SUM(I295:I302)</f>
        <v>47.089999999999996</v>
      </c>
      <c r="J303" s="69">
        <f>SUM(J295:J302)</f>
        <v>236</v>
      </c>
      <c r="K303" s="70"/>
    </row>
    <row r="304" spans="1:228" s="7" customFormat="1" ht="13.5" customHeight="1" thickBot="1" x14ac:dyDescent="0.25">
      <c r="A304" s="360" t="s">
        <v>547</v>
      </c>
      <c r="B304" s="360"/>
      <c r="C304" s="360"/>
      <c r="D304" s="102" t="s">
        <v>445</v>
      </c>
      <c r="E304" s="102"/>
      <c r="F304" s="103">
        <f>SUM(F303)</f>
        <v>38.33</v>
      </c>
      <c r="G304" s="103">
        <f>SUM(G303)</f>
        <v>32.119999999999997</v>
      </c>
      <c r="H304" s="103">
        <f>SUM(H303)</f>
        <v>69.3</v>
      </c>
      <c r="I304" s="103">
        <f>SUM(I303)</f>
        <v>47.089999999999996</v>
      </c>
      <c r="J304" s="103">
        <f>SUM(J303)</f>
        <v>236</v>
      </c>
      <c r="K304" s="102"/>
    </row>
    <row r="305" spans="1:11" ht="13.5" customHeight="1" thickTop="1" x14ac:dyDescent="0.2">
      <c r="A305" s="21" t="s">
        <v>507</v>
      </c>
      <c r="B305" s="21" t="s">
        <v>48</v>
      </c>
      <c r="C305" s="21" t="s">
        <v>508</v>
      </c>
      <c r="D305" s="21" t="s">
        <v>29</v>
      </c>
      <c r="E305" s="21" t="s">
        <v>509</v>
      </c>
      <c r="F305" s="22">
        <v>3.23</v>
      </c>
      <c r="G305" s="22">
        <v>2.0499999999999998</v>
      </c>
      <c r="H305" s="22">
        <v>7.22</v>
      </c>
      <c r="I305" s="22" t="s">
        <v>31</v>
      </c>
      <c r="J305" s="21">
        <v>29</v>
      </c>
      <c r="K305" s="21" t="s">
        <v>32</v>
      </c>
    </row>
    <row r="306" spans="1:11" ht="13.5" customHeight="1" x14ac:dyDescent="0.2">
      <c r="A306" s="21" t="s">
        <v>510</v>
      </c>
      <c r="B306" s="21" t="s">
        <v>48</v>
      </c>
      <c r="C306" s="21" t="s">
        <v>511</v>
      </c>
      <c r="D306" s="21" t="s">
        <v>29</v>
      </c>
      <c r="E306" s="21" t="s">
        <v>509</v>
      </c>
      <c r="F306" s="22">
        <v>2.56</v>
      </c>
      <c r="G306" s="22">
        <v>2.5499999999999998</v>
      </c>
      <c r="H306" s="22">
        <v>7.5</v>
      </c>
      <c r="I306" s="22" t="s">
        <v>31</v>
      </c>
      <c r="J306" s="21">
        <v>47</v>
      </c>
      <c r="K306" s="21" t="s">
        <v>32</v>
      </c>
    </row>
    <row r="307" spans="1:11" ht="13.5" customHeight="1" x14ac:dyDescent="0.2">
      <c r="A307" s="21" t="s">
        <v>512</v>
      </c>
      <c r="B307" s="21" t="s">
        <v>200</v>
      </c>
      <c r="C307" s="21" t="s">
        <v>268</v>
      </c>
      <c r="D307" s="21" t="s">
        <v>29</v>
      </c>
      <c r="E307" s="21" t="s">
        <v>509</v>
      </c>
      <c r="F307" s="22">
        <v>2.56</v>
      </c>
      <c r="G307" s="22">
        <v>1.88</v>
      </c>
      <c r="H307" s="22">
        <v>7.6</v>
      </c>
      <c r="I307" s="22">
        <v>6.2</v>
      </c>
      <c r="J307" s="21">
        <v>17</v>
      </c>
      <c r="K307" s="21" t="s">
        <v>32</v>
      </c>
    </row>
    <row r="308" spans="1:11" ht="13.5" customHeight="1" x14ac:dyDescent="0.2">
      <c r="A308" s="21" t="s">
        <v>513</v>
      </c>
      <c r="B308" s="21" t="s">
        <v>48</v>
      </c>
      <c r="C308" s="21" t="s">
        <v>514</v>
      </c>
      <c r="D308" s="21" t="s">
        <v>29</v>
      </c>
      <c r="E308" s="21" t="s">
        <v>509</v>
      </c>
      <c r="F308" s="22">
        <v>3.32</v>
      </c>
      <c r="G308" s="22">
        <v>2.0299999999999998</v>
      </c>
      <c r="H308" s="22">
        <v>6.8</v>
      </c>
      <c r="I308" s="22" t="s">
        <v>31</v>
      </c>
      <c r="J308" s="21">
        <v>18</v>
      </c>
      <c r="K308" s="21" t="s">
        <v>32</v>
      </c>
    </row>
    <row r="309" spans="1:11" ht="13.5" customHeight="1" x14ac:dyDescent="0.2">
      <c r="A309" s="21" t="s">
        <v>515</v>
      </c>
      <c r="B309" s="21" t="s">
        <v>200</v>
      </c>
      <c r="C309" s="21" t="s">
        <v>243</v>
      </c>
      <c r="D309" s="21" t="s">
        <v>29</v>
      </c>
      <c r="E309" s="21" t="s">
        <v>509</v>
      </c>
      <c r="F309" s="22">
        <v>2.9</v>
      </c>
      <c r="G309" s="22">
        <v>2.2599999999999998</v>
      </c>
      <c r="H309" s="22">
        <v>7.7</v>
      </c>
      <c r="I309" s="22">
        <v>6.55</v>
      </c>
      <c r="J309" s="21">
        <v>64</v>
      </c>
      <c r="K309" s="21" t="s">
        <v>36</v>
      </c>
    </row>
    <row r="310" spans="1:11" ht="13.5" customHeight="1" x14ac:dyDescent="0.2">
      <c r="A310" s="21" t="s">
        <v>516</v>
      </c>
      <c r="B310" s="21" t="s">
        <v>200</v>
      </c>
      <c r="C310" s="21" t="s">
        <v>517</v>
      </c>
      <c r="D310" s="21" t="s">
        <v>29</v>
      </c>
      <c r="E310" s="21" t="s">
        <v>509</v>
      </c>
      <c r="F310" s="22">
        <v>2.78</v>
      </c>
      <c r="G310" s="22">
        <v>1.82</v>
      </c>
      <c r="H310" s="22">
        <v>6.65</v>
      </c>
      <c r="I310" s="22" t="s">
        <v>31</v>
      </c>
      <c r="J310" s="21">
        <v>18</v>
      </c>
      <c r="K310" s="21" t="s">
        <v>32</v>
      </c>
    </row>
    <row r="311" spans="1:11" ht="13.5" customHeight="1" x14ac:dyDescent="0.2">
      <c r="A311" s="21" t="s">
        <v>518</v>
      </c>
      <c r="B311" s="21" t="s">
        <v>200</v>
      </c>
      <c r="C311" s="21" t="s">
        <v>192</v>
      </c>
      <c r="D311" s="21" t="s">
        <v>29</v>
      </c>
      <c r="E311" s="21" t="s">
        <v>509</v>
      </c>
      <c r="F311" s="22">
        <v>1.55</v>
      </c>
      <c r="G311" s="22">
        <v>2.0299999999999998</v>
      </c>
      <c r="H311" s="22">
        <v>8.09</v>
      </c>
      <c r="I311" s="22">
        <v>6.68</v>
      </c>
      <c r="J311" s="21">
        <v>17</v>
      </c>
      <c r="K311" s="21" t="s">
        <v>36</v>
      </c>
    </row>
    <row r="312" spans="1:11" ht="13.5" customHeight="1" x14ac:dyDescent="0.2">
      <c r="A312" s="21" t="s">
        <v>519</v>
      </c>
      <c r="B312" s="21" t="s">
        <v>200</v>
      </c>
      <c r="C312" s="21" t="s">
        <v>520</v>
      </c>
      <c r="D312" s="21" t="s">
        <v>29</v>
      </c>
      <c r="E312" s="21" t="s">
        <v>509</v>
      </c>
      <c r="F312" s="22">
        <v>1.75</v>
      </c>
      <c r="G312" s="22">
        <v>1.1200000000000001</v>
      </c>
      <c r="H312" s="22">
        <v>6.65</v>
      </c>
      <c r="I312" s="22" t="s">
        <v>31</v>
      </c>
      <c r="J312" s="21">
        <v>17</v>
      </c>
      <c r="K312" s="21" t="s">
        <v>32</v>
      </c>
    </row>
    <row r="313" spans="1:11" ht="13.5" customHeight="1" x14ac:dyDescent="0.2">
      <c r="A313" s="21" t="s">
        <v>521</v>
      </c>
      <c r="B313" s="21" t="s">
        <v>200</v>
      </c>
      <c r="C313" s="21" t="s">
        <v>522</v>
      </c>
      <c r="D313" s="21" t="s">
        <v>29</v>
      </c>
      <c r="E313" s="21" t="s">
        <v>509</v>
      </c>
      <c r="F313" s="22">
        <v>3.18</v>
      </c>
      <c r="G313" s="22">
        <v>2.2400000000000002</v>
      </c>
      <c r="H313" s="22">
        <v>7.4</v>
      </c>
      <c r="I313" s="22" t="s">
        <v>31</v>
      </c>
      <c r="J313" s="21">
        <v>55</v>
      </c>
      <c r="K313" s="21" t="s">
        <v>32</v>
      </c>
    </row>
    <row r="314" spans="1:11" s="5" customFormat="1" ht="13.5" customHeight="1" x14ac:dyDescent="0.2">
      <c r="A314" s="68"/>
      <c r="B314" s="59"/>
      <c r="C314" s="59"/>
      <c r="D314" s="59" t="s">
        <v>55</v>
      </c>
      <c r="E314" s="59"/>
      <c r="F314" s="69">
        <f>SUM(F305:F313)</f>
        <v>23.830000000000002</v>
      </c>
      <c r="G314" s="69">
        <f>SUM(G305:G313)</f>
        <v>17.979999999999997</v>
      </c>
      <c r="H314" s="69">
        <f>SUM(H305:H313)</f>
        <v>65.61</v>
      </c>
      <c r="I314" s="69">
        <f>SUM(I305:I313)</f>
        <v>19.43</v>
      </c>
      <c r="J314" s="69">
        <f>SUM(J305:J313)</f>
        <v>282</v>
      </c>
      <c r="K314" s="70"/>
    </row>
    <row r="315" spans="1:11" s="7" customFormat="1" ht="13.5" customHeight="1" thickBot="1" x14ac:dyDescent="0.25">
      <c r="A315" s="360" t="s">
        <v>546</v>
      </c>
      <c r="B315" s="360"/>
      <c r="C315" s="360"/>
      <c r="D315" s="102" t="s">
        <v>55</v>
      </c>
      <c r="E315" s="102"/>
      <c r="F315" s="103">
        <f>SUM(F314)</f>
        <v>23.830000000000002</v>
      </c>
      <c r="G315" s="103">
        <f>SUM(G314)</f>
        <v>17.979999999999997</v>
      </c>
      <c r="H315" s="103">
        <f>SUM(H314)</f>
        <v>65.61</v>
      </c>
      <c r="I315" s="103">
        <f>SUM(I314)</f>
        <v>19.43</v>
      </c>
      <c r="J315" s="103">
        <f>SUM(J314)</f>
        <v>282</v>
      </c>
      <c r="K315" s="102"/>
    </row>
    <row r="316" spans="1:11" ht="13.5" customHeight="1" thickTop="1" x14ac:dyDescent="0.2">
      <c r="A316" s="19" t="s">
        <v>523</v>
      </c>
      <c r="B316" s="19" t="s">
        <v>71</v>
      </c>
      <c r="C316" s="19" t="s">
        <v>39</v>
      </c>
      <c r="D316" s="19" t="s">
        <v>29</v>
      </c>
      <c r="E316" s="19" t="s">
        <v>524</v>
      </c>
      <c r="F316" s="20">
        <v>4.46</v>
      </c>
      <c r="G316" s="20">
        <v>5.51</v>
      </c>
      <c r="H316" s="20">
        <v>10.45</v>
      </c>
      <c r="I316" s="20">
        <v>8.1</v>
      </c>
      <c r="J316" s="19">
        <v>84</v>
      </c>
      <c r="K316" s="19" t="s">
        <v>16</v>
      </c>
    </row>
    <row r="317" spans="1:11" ht="13.5" customHeight="1" x14ac:dyDescent="0.2">
      <c r="A317" s="21" t="s">
        <v>525</v>
      </c>
      <c r="B317" s="21" t="s">
        <v>71</v>
      </c>
      <c r="C317" s="21" t="s">
        <v>508</v>
      </c>
      <c r="D317" s="21" t="s">
        <v>29</v>
      </c>
      <c r="E317" s="21" t="s">
        <v>524</v>
      </c>
      <c r="F317" s="22">
        <v>5.87</v>
      </c>
      <c r="G317" s="22">
        <v>4.95</v>
      </c>
      <c r="H317" s="22">
        <v>9.75</v>
      </c>
      <c r="I317" s="22">
        <v>7.88</v>
      </c>
      <c r="J317" s="21">
        <v>84</v>
      </c>
      <c r="K317" s="21" t="s">
        <v>16</v>
      </c>
    </row>
    <row r="318" spans="1:11" ht="13.5" customHeight="1" x14ac:dyDescent="0.2">
      <c r="A318" s="21" t="s">
        <v>526</v>
      </c>
      <c r="B318" s="21" t="s">
        <v>383</v>
      </c>
      <c r="C318" s="21" t="s">
        <v>303</v>
      </c>
      <c r="D318" s="21" t="s">
        <v>29</v>
      </c>
      <c r="E318" s="21" t="s">
        <v>524</v>
      </c>
      <c r="F318" s="22">
        <v>1.78</v>
      </c>
      <c r="G318" s="22">
        <v>1.65</v>
      </c>
      <c r="H318" s="22">
        <v>6.7</v>
      </c>
      <c r="I318" s="22">
        <v>5.54</v>
      </c>
      <c r="J318" s="21">
        <v>30</v>
      </c>
      <c r="K318" s="21" t="s">
        <v>36</v>
      </c>
    </row>
    <row r="319" spans="1:11" ht="13.5" customHeight="1" x14ac:dyDescent="0.2">
      <c r="A319" s="21" t="s">
        <v>527</v>
      </c>
      <c r="B319" s="21" t="s">
        <v>71</v>
      </c>
      <c r="C319" s="21" t="s">
        <v>68</v>
      </c>
      <c r="D319" s="21" t="s">
        <v>29</v>
      </c>
      <c r="E319" s="21" t="s">
        <v>524</v>
      </c>
      <c r="F319" s="22">
        <v>6.7</v>
      </c>
      <c r="G319" s="22">
        <v>5.5</v>
      </c>
      <c r="H319" s="22">
        <v>10.45</v>
      </c>
      <c r="I319" s="22">
        <v>9</v>
      </c>
      <c r="J319" s="21">
        <v>73</v>
      </c>
      <c r="K319" s="21" t="s">
        <v>16</v>
      </c>
    </row>
    <row r="320" spans="1:11" ht="13.5" customHeight="1" x14ac:dyDescent="0.2">
      <c r="A320" s="21" t="s">
        <v>528</v>
      </c>
      <c r="B320" s="21" t="s">
        <v>71</v>
      </c>
      <c r="C320" s="21" t="s">
        <v>529</v>
      </c>
      <c r="D320" s="21" t="s">
        <v>29</v>
      </c>
      <c r="E320" s="21" t="s">
        <v>524</v>
      </c>
      <c r="F320" s="22">
        <v>2.74</v>
      </c>
      <c r="G320" s="22">
        <v>2.54</v>
      </c>
      <c r="H320" s="22">
        <v>8.74</v>
      </c>
      <c r="I320" s="22" t="s">
        <v>31</v>
      </c>
      <c r="J320" s="21">
        <v>46</v>
      </c>
      <c r="K320" s="21" t="s">
        <v>32</v>
      </c>
    </row>
    <row r="321" spans="1:11" ht="13.5" customHeight="1" x14ac:dyDescent="0.2">
      <c r="A321" s="21" t="s">
        <v>530</v>
      </c>
      <c r="B321" s="21" t="s">
        <v>71</v>
      </c>
      <c r="C321" s="21" t="s">
        <v>531</v>
      </c>
      <c r="D321" s="21" t="s">
        <v>29</v>
      </c>
      <c r="E321" s="21" t="s">
        <v>532</v>
      </c>
      <c r="F321" s="22">
        <v>2.56</v>
      </c>
      <c r="G321" s="22">
        <v>1.96</v>
      </c>
      <c r="H321" s="22">
        <v>7.49</v>
      </c>
      <c r="I321" s="22" t="s">
        <v>31</v>
      </c>
      <c r="J321" s="21">
        <v>30</v>
      </c>
      <c r="K321" s="21" t="s">
        <v>32</v>
      </c>
    </row>
    <row r="322" spans="1:11" ht="13.5" customHeight="1" x14ac:dyDescent="0.2">
      <c r="A322" s="21" t="s">
        <v>533</v>
      </c>
      <c r="B322" s="21" t="s">
        <v>197</v>
      </c>
      <c r="C322" s="21" t="s">
        <v>23</v>
      </c>
      <c r="D322" s="21" t="s">
        <v>29</v>
      </c>
      <c r="E322" s="21" t="s">
        <v>532</v>
      </c>
      <c r="F322" s="22">
        <v>3.13</v>
      </c>
      <c r="G322" s="22">
        <v>2.0299999999999998</v>
      </c>
      <c r="H322" s="22">
        <v>7.47</v>
      </c>
      <c r="I322" s="22">
        <v>6.1</v>
      </c>
      <c r="J322" s="21">
        <v>47</v>
      </c>
      <c r="K322" s="21" t="s">
        <v>36</v>
      </c>
    </row>
    <row r="323" spans="1:11" s="5" customFormat="1" ht="13.5" customHeight="1" x14ac:dyDescent="0.2">
      <c r="A323" s="34"/>
      <c r="B323" s="35"/>
      <c r="C323" s="24"/>
      <c r="D323" s="24" t="s">
        <v>125</v>
      </c>
      <c r="E323" s="24"/>
      <c r="F323" s="25">
        <f>SUM(F316:F322)</f>
        <v>27.239999999999995</v>
      </c>
      <c r="G323" s="25">
        <f>SUM(G316:G322)</f>
        <v>24.14</v>
      </c>
      <c r="H323" s="25">
        <f>SUM(H316:H322)</f>
        <v>61.05</v>
      </c>
      <c r="I323" s="25">
        <f>SUM(I316:I322)</f>
        <v>36.619999999999997</v>
      </c>
      <c r="J323" s="25">
        <f>SUM(J316:J322)</f>
        <v>394</v>
      </c>
      <c r="K323" s="26"/>
    </row>
    <row r="324" spans="1:11" ht="13.5" customHeight="1" x14ac:dyDescent="0.2">
      <c r="A324" s="21" t="s">
        <v>534</v>
      </c>
      <c r="B324" s="21" t="s">
        <v>71</v>
      </c>
      <c r="C324" s="21" t="s">
        <v>426</v>
      </c>
      <c r="D324" s="21" t="s">
        <v>89</v>
      </c>
      <c r="E324" s="21" t="s">
        <v>532</v>
      </c>
      <c r="F324" s="22">
        <v>36.6</v>
      </c>
      <c r="G324" s="22">
        <v>41.73</v>
      </c>
      <c r="H324" s="22">
        <v>19.03</v>
      </c>
      <c r="I324" s="22">
        <v>15.92</v>
      </c>
      <c r="J324" s="21">
        <v>396</v>
      </c>
      <c r="K324" s="21" t="s">
        <v>16</v>
      </c>
    </row>
    <row r="325" spans="1:11" s="5" customFormat="1" ht="15.75" customHeight="1" x14ac:dyDescent="0.2">
      <c r="A325" s="57"/>
      <c r="B325" s="58"/>
      <c r="C325" s="58"/>
      <c r="D325" s="68" t="s">
        <v>25</v>
      </c>
      <c r="E325" s="59"/>
      <c r="F325" s="59">
        <f>SUM(F324)</f>
        <v>36.6</v>
      </c>
      <c r="G325" s="59">
        <f>SUM(G324)</f>
        <v>41.73</v>
      </c>
      <c r="H325" s="59">
        <f>SUM(H324)</f>
        <v>19.03</v>
      </c>
      <c r="I325" s="69">
        <f>SUM(I324)</f>
        <v>15.92</v>
      </c>
      <c r="J325" s="69">
        <f>SUM(J324)</f>
        <v>396</v>
      </c>
      <c r="K325" s="69"/>
    </row>
    <row r="326" spans="1:11" ht="16.149999999999999" customHeight="1" thickBot="1" x14ac:dyDescent="0.25">
      <c r="A326" s="361" t="s">
        <v>544</v>
      </c>
      <c r="B326" s="361"/>
      <c r="C326" s="361"/>
      <c r="D326" s="62" t="s">
        <v>445</v>
      </c>
      <c r="E326" s="62"/>
      <c r="F326" s="63">
        <f>F323+F325</f>
        <v>63.839999999999996</v>
      </c>
      <c r="G326" s="63">
        <f>G323+G325</f>
        <v>65.87</v>
      </c>
      <c r="H326" s="63">
        <v>80.08</v>
      </c>
      <c r="I326" s="63">
        <f>I323+I325</f>
        <v>52.54</v>
      </c>
      <c r="J326" s="63">
        <f>J323+J325</f>
        <v>790</v>
      </c>
      <c r="K326" s="62"/>
    </row>
    <row r="327" spans="1:11" ht="17.25" customHeight="1" thickTop="1" thickBot="1" x14ac:dyDescent="0.25">
      <c r="A327" s="362" t="s">
        <v>545</v>
      </c>
      <c r="B327" s="362"/>
      <c r="C327" s="362"/>
      <c r="D327" s="112" t="s">
        <v>535</v>
      </c>
      <c r="E327" s="112"/>
      <c r="F327" s="113">
        <v>3160.2700000000004</v>
      </c>
      <c r="G327" s="113">
        <v>4369.1099999999997</v>
      </c>
      <c r="H327" s="113">
        <f>H41+H43+H53+H62+H116+H120+H143+H164+H173+H198+H232+H239+H250+H265+H277+H294+H304+H315+H326</f>
        <v>2790.84</v>
      </c>
      <c r="I327" s="113">
        <v>1588.5</v>
      </c>
      <c r="J327" s="112">
        <v>18206.57</v>
      </c>
      <c r="K327" s="112"/>
    </row>
    <row r="328" spans="1:11" s="54" customFormat="1" ht="13.15" customHeight="1" thickTop="1" x14ac:dyDescent="0.2">
      <c r="B328" s="51"/>
      <c r="C328" s="51"/>
      <c r="D328" s="51"/>
      <c r="E328" s="51"/>
      <c r="F328" s="51"/>
      <c r="G328" s="52"/>
      <c r="H328" s="52"/>
      <c r="I328" s="52"/>
      <c r="J328" s="53"/>
      <c r="K328" s="53"/>
    </row>
    <row r="330" spans="1:11" ht="15" x14ac:dyDescent="0.2">
      <c r="A330" s="16" t="s">
        <v>1349</v>
      </c>
    </row>
    <row r="332" spans="1:11" s="4" customFormat="1" ht="13.5" customHeight="1" thickBot="1" x14ac:dyDescent="0.3">
      <c r="A332" s="17" t="s">
        <v>0</v>
      </c>
      <c r="B332" s="17" t="s">
        <v>1</v>
      </c>
      <c r="C332" s="244" t="s">
        <v>2</v>
      </c>
      <c r="D332" s="17" t="s">
        <v>3</v>
      </c>
      <c r="E332" s="17" t="s">
        <v>4</v>
      </c>
      <c r="F332" s="18" t="s">
        <v>5</v>
      </c>
      <c r="G332" s="18" t="s">
        <v>6</v>
      </c>
      <c r="H332" s="18" t="s">
        <v>7</v>
      </c>
      <c r="I332" s="18" t="s">
        <v>8</v>
      </c>
      <c r="J332" s="17" t="s">
        <v>9</v>
      </c>
      <c r="K332" s="17" t="s">
        <v>10</v>
      </c>
    </row>
    <row r="333" spans="1:11" ht="13.5" customHeight="1" thickTop="1" x14ac:dyDescent="0.2">
      <c r="A333" s="19" t="s">
        <v>11</v>
      </c>
      <c r="B333" s="19" t="s">
        <v>12</v>
      </c>
      <c r="C333" s="242" t="s">
        <v>1225</v>
      </c>
      <c r="D333" s="19" t="s">
        <v>14</v>
      </c>
      <c r="E333" s="19" t="s">
        <v>15</v>
      </c>
      <c r="F333" s="239">
        <v>115.16</v>
      </c>
      <c r="G333" s="239">
        <v>215</v>
      </c>
      <c r="H333" s="239">
        <v>27.5</v>
      </c>
      <c r="I333" s="239">
        <v>22</v>
      </c>
      <c r="J333" s="239">
        <v>220</v>
      </c>
      <c r="K333" s="19" t="s">
        <v>16</v>
      </c>
    </row>
    <row r="334" spans="1:11" ht="13.5" customHeight="1" x14ac:dyDescent="0.2">
      <c r="A334" s="21" t="s">
        <v>19</v>
      </c>
      <c r="B334" s="21" t="s">
        <v>12</v>
      </c>
      <c r="C334" s="160" t="s">
        <v>591</v>
      </c>
      <c r="D334" s="21" t="s">
        <v>14</v>
      </c>
      <c r="E334" s="21" t="s">
        <v>15</v>
      </c>
      <c r="F334" s="240">
        <v>124.71</v>
      </c>
      <c r="G334" s="240">
        <v>182.85</v>
      </c>
      <c r="H334" s="240">
        <v>26.5</v>
      </c>
      <c r="I334" s="240">
        <v>21</v>
      </c>
      <c r="J334" s="240">
        <v>420</v>
      </c>
      <c r="K334" s="21" t="s">
        <v>16</v>
      </c>
    </row>
    <row r="335" spans="1:11" ht="13.5" customHeight="1" x14ac:dyDescent="0.2">
      <c r="A335" s="21" t="s">
        <v>17</v>
      </c>
      <c r="B335" s="21" t="s">
        <v>12</v>
      </c>
      <c r="C335" s="160" t="s">
        <v>18</v>
      </c>
      <c r="D335" s="21" t="s">
        <v>14</v>
      </c>
      <c r="E335" s="21" t="s">
        <v>15</v>
      </c>
      <c r="F335" s="240">
        <v>148.07</v>
      </c>
      <c r="G335" s="240">
        <v>243</v>
      </c>
      <c r="H335" s="240">
        <v>28.5</v>
      </c>
      <c r="I335" s="240">
        <v>22.6</v>
      </c>
      <c r="J335" s="240">
        <v>400</v>
      </c>
      <c r="K335" s="21" t="s">
        <v>16</v>
      </c>
    </row>
    <row r="336" spans="1:11" ht="13.5" customHeight="1" x14ac:dyDescent="0.2">
      <c r="A336" s="21" t="s">
        <v>574</v>
      </c>
      <c r="B336" s="21" t="s">
        <v>53</v>
      </c>
      <c r="C336" s="160" t="s">
        <v>421</v>
      </c>
      <c r="D336" s="21" t="s">
        <v>14</v>
      </c>
      <c r="E336" s="21" t="s">
        <v>15</v>
      </c>
      <c r="F336" s="240">
        <v>149.52000000000001</v>
      </c>
      <c r="G336" s="240">
        <v>284</v>
      </c>
      <c r="H336" s="240">
        <v>32.200000000000003</v>
      </c>
      <c r="I336" s="240">
        <v>26</v>
      </c>
      <c r="J336" s="240">
        <v>1140.01</v>
      </c>
      <c r="K336" s="21" t="s">
        <v>16</v>
      </c>
    </row>
    <row r="337" spans="1:11" s="5" customFormat="1" ht="13.5" customHeight="1" x14ac:dyDescent="0.2">
      <c r="A337" s="23"/>
      <c r="B337" s="24"/>
      <c r="C337" s="245"/>
      <c r="D337" s="24" t="str">
        <f>COUNT(F333:F336)&amp;" Embarcaciones"</f>
        <v>4 Embarcaciones</v>
      </c>
      <c r="E337" s="24"/>
      <c r="F337" s="25">
        <f>SUM(F333:F336)</f>
        <v>537.46</v>
      </c>
      <c r="G337" s="25">
        <f>SUM(G333:G336)</f>
        <v>924.85</v>
      </c>
      <c r="H337" s="25">
        <f>SUM(H333:H336)</f>
        <v>114.7</v>
      </c>
      <c r="I337" s="25">
        <f>SUM(I333:I336)</f>
        <v>91.6</v>
      </c>
      <c r="J337" s="25">
        <f>SUM(J333:J336)</f>
        <v>2180.0100000000002</v>
      </c>
      <c r="K337" s="26"/>
    </row>
    <row r="338" spans="1:11" ht="13.5" customHeight="1" x14ac:dyDescent="0.2">
      <c r="A338" s="21" t="s">
        <v>78</v>
      </c>
      <c r="B338" s="21" t="s">
        <v>12</v>
      </c>
      <c r="C338" s="160" t="s">
        <v>42</v>
      </c>
      <c r="D338" s="21" t="s">
        <v>24</v>
      </c>
      <c r="E338" s="21" t="s">
        <v>15</v>
      </c>
      <c r="F338" s="22">
        <v>98.96</v>
      </c>
      <c r="G338" s="22">
        <v>190.58</v>
      </c>
      <c r="H338" s="22">
        <v>27</v>
      </c>
      <c r="I338" s="22">
        <v>21.5</v>
      </c>
      <c r="J338" s="21">
        <v>750</v>
      </c>
      <c r="K338" s="21" t="s">
        <v>16</v>
      </c>
    </row>
    <row r="339" spans="1:11" ht="13.5" customHeight="1" x14ac:dyDescent="0.2">
      <c r="A339" s="21" t="s">
        <v>22</v>
      </c>
      <c r="B339" s="21" t="s">
        <v>12</v>
      </c>
      <c r="C339" s="160" t="s">
        <v>23</v>
      </c>
      <c r="D339" s="21" t="s">
        <v>24</v>
      </c>
      <c r="E339" s="21" t="s">
        <v>15</v>
      </c>
      <c r="F339" s="22">
        <v>149.80000000000001</v>
      </c>
      <c r="G339" s="22">
        <v>309</v>
      </c>
      <c r="H339" s="22">
        <v>32</v>
      </c>
      <c r="I339" s="22">
        <v>26</v>
      </c>
      <c r="J339" s="21">
        <v>750</v>
      </c>
      <c r="K339" s="21" t="s">
        <v>16</v>
      </c>
    </row>
    <row r="340" spans="1:11" s="5" customFormat="1" ht="13.5" customHeight="1" x14ac:dyDescent="0.2">
      <c r="A340" s="23"/>
      <c r="B340" s="24"/>
      <c r="C340" s="245"/>
      <c r="D340" s="24" t="str">
        <f>COUNT(F338:F339)&amp;" Embarcaciones"</f>
        <v>2 Embarcaciones</v>
      </c>
      <c r="E340" s="24"/>
      <c r="F340" s="25">
        <f>SUM(F338:F339)</f>
        <v>248.76</v>
      </c>
      <c r="G340" s="25">
        <f>SUM(G338:G339)</f>
        <v>499.58000000000004</v>
      </c>
      <c r="H340" s="25">
        <f>SUM(H338:H339)</f>
        <v>59</v>
      </c>
      <c r="I340" s="25">
        <f>SUM(I338:I339)</f>
        <v>47.5</v>
      </c>
      <c r="J340" s="25">
        <f>SUM(J338:J339)</f>
        <v>1500</v>
      </c>
      <c r="K340" s="26"/>
    </row>
    <row r="341" spans="1:11" ht="13.5" customHeight="1" x14ac:dyDescent="0.2">
      <c r="A341" s="21" t="s">
        <v>47</v>
      </c>
      <c r="B341" s="21" t="s">
        <v>48</v>
      </c>
      <c r="C341" s="160" t="s">
        <v>1226</v>
      </c>
      <c r="D341" s="21" t="s">
        <v>29</v>
      </c>
      <c r="E341" s="21" t="s">
        <v>15</v>
      </c>
      <c r="F341" s="240">
        <v>2.88</v>
      </c>
      <c r="G341" s="240">
        <v>2.06</v>
      </c>
      <c r="H341" s="240">
        <v>8</v>
      </c>
      <c r="I341" s="240"/>
      <c r="J341" s="240">
        <v>18</v>
      </c>
      <c r="K341" s="21" t="s">
        <v>32</v>
      </c>
    </row>
    <row r="342" spans="1:11" ht="13.5" customHeight="1" x14ac:dyDescent="0.2">
      <c r="A342" s="21" t="s">
        <v>26</v>
      </c>
      <c r="B342" s="21" t="s">
        <v>27</v>
      </c>
      <c r="C342" s="160">
        <v>279</v>
      </c>
      <c r="D342" s="21" t="s">
        <v>29</v>
      </c>
      <c r="E342" s="21" t="s">
        <v>15</v>
      </c>
      <c r="F342" s="240">
        <v>1</v>
      </c>
      <c r="G342" s="240">
        <v>1.08</v>
      </c>
      <c r="H342" s="240">
        <v>5.7</v>
      </c>
      <c r="I342" s="240"/>
      <c r="J342" s="240">
        <v>5</v>
      </c>
      <c r="K342" s="21" t="s">
        <v>32</v>
      </c>
    </row>
    <row r="343" spans="1:11" ht="13.5" customHeight="1" x14ac:dyDescent="0.2">
      <c r="A343" s="21" t="s">
        <v>43</v>
      </c>
      <c r="B343" s="21" t="s">
        <v>41</v>
      </c>
      <c r="C343" s="160" t="s">
        <v>1225</v>
      </c>
      <c r="D343" s="21" t="s">
        <v>29</v>
      </c>
      <c r="E343" s="21" t="s">
        <v>15</v>
      </c>
      <c r="F343" s="240">
        <v>4.97</v>
      </c>
      <c r="G343" s="240">
        <v>5.51</v>
      </c>
      <c r="H343" s="240">
        <v>10.1</v>
      </c>
      <c r="I343" s="240">
        <v>8.1999999999999993</v>
      </c>
      <c r="J343" s="240">
        <v>16</v>
      </c>
      <c r="K343" s="21" t="s">
        <v>16</v>
      </c>
    </row>
    <row r="344" spans="1:11" ht="13.5" customHeight="1" x14ac:dyDescent="0.2">
      <c r="A344" s="21" t="s">
        <v>37</v>
      </c>
      <c r="B344" s="21" t="s">
        <v>38</v>
      </c>
      <c r="C344" s="160" t="s">
        <v>1212</v>
      </c>
      <c r="D344" s="21" t="s">
        <v>29</v>
      </c>
      <c r="E344" s="21" t="s">
        <v>15</v>
      </c>
      <c r="F344" s="240">
        <v>13.54</v>
      </c>
      <c r="G344" s="240">
        <v>14.32</v>
      </c>
      <c r="H344" s="240">
        <v>13.2</v>
      </c>
      <c r="I344" s="240">
        <v>11.1</v>
      </c>
      <c r="J344" s="240">
        <v>75</v>
      </c>
      <c r="K344" s="21" t="s">
        <v>36</v>
      </c>
    </row>
    <row r="345" spans="1:11" ht="13.5" customHeight="1" x14ac:dyDescent="0.2">
      <c r="A345" s="21" t="s">
        <v>40</v>
      </c>
      <c r="B345" s="21" t="s">
        <v>41</v>
      </c>
      <c r="C345" s="160" t="s">
        <v>42</v>
      </c>
      <c r="D345" s="21" t="s">
        <v>29</v>
      </c>
      <c r="E345" s="21" t="s">
        <v>15</v>
      </c>
      <c r="F345" s="240">
        <v>2.0499999999999998</v>
      </c>
      <c r="G345" s="240">
        <v>1.57</v>
      </c>
      <c r="H345" s="240">
        <v>6.61</v>
      </c>
      <c r="I345" s="240">
        <v>5.64</v>
      </c>
      <c r="J345" s="240">
        <v>46</v>
      </c>
      <c r="K345" s="21" t="s">
        <v>36</v>
      </c>
    </row>
    <row r="346" spans="1:11" ht="13.5" customHeight="1" x14ac:dyDescent="0.2">
      <c r="A346" s="21" t="s">
        <v>334</v>
      </c>
      <c r="B346" s="21" t="s">
        <v>12</v>
      </c>
      <c r="C346" s="160" t="s">
        <v>218</v>
      </c>
      <c r="D346" s="21" t="s">
        <v>29</v>
      </c>
      <c r="E346" s="21" t="s">
        <v>15</v>
      </c>
      <c r="F346" s="240">
        <v>8.18</v>
      </c>
      <c r="G346" s="240">
        <v>4.3099999999999996</v>
      </c>
      <c r="H346" s="240">
        <v>9.8000000000000007</v>
      </c>
      <c r="I346" s="240">
        <v>8.4</v>
      </c>
      <c r="J346" s="240">
        <v>45</v>
      </c>
      <c r="K346" s="21" t="s">
        <v>36</v>
      </c>
    </row>
    <row r="347" spans="1:11" ht="13.5" customHeight="1" x14ac:dyDescent="0.2">
      <c r="A347" s="21" t="s">
        <v>33</v>
      </c>
      <c r="B347" s="21" t="s">
        <v>34</v>
      </c>
      <c r="C347" s="160">
        <v>1555</v>
      </c>
      <c r="D347" s="21" t="s">
        <v>29</v>
      </c>
      <c r="E347" s="21" t="s">
        <v>15</v>
      </c>
      <c r="F347" s="240">
        <v>1.54</v>
      </c>
      <c r="G347" s="240">
        <v>1.86</v>
      </c>
      <c r="H347" s="240">
        <v>6.7</v>
      </c>
      <c r="I347" s="240"/>
      <c r="J347" s="240">
        <v>30</v>
      </c>
      <c r="K347" s="21" t="s">
        <v>36</v>
      </c>
    </row>
    <row r="348" spans="1:11" ht="13.5" customHeight="1" x14ac:dyDescent="0.2">
      <c r="A348" s="21" t="s">
        <v>50</v>
      </c>
      <c r="B348" s="21" t="s">
        <v>41</v>
      </c>
      <c r="C348" s="160" t="s">
        <v>51</v>
      </c>
      <c r="D348" s="21" t="s">
        <v>29</v>
      </c>
      <c r="E348" s="21" t="s">
        <v>15</v>
      </c>
      <c r="F348" s="240">
        <v>1.82</v>
      </c>
      <c r="G348" s="240">
        <v>1.5</v>
      </c>
      <c r="H348" s="240">
        <v>6.5</v>
      </c>
      <c r="I348" s="240"/>
      <c r="J348" s="240">
        <v>40</v>
      </c>
      <c r="K348" s="21" t="s">
        <v>36</v>
      </c>
    </row>
    <row r="349" spans="1:11" ht="13.5" customHeight="1" x14ac:dyDescent="0.2">
      <c r="A349" s="21" t="s">
        <v>52</v>
      </c>
      <c r="B349" s="21" t="s">
        <v>53</v>
      </c>
      <c r="C349" s="160" t="s">
        <v>54</v>
      </c>
      <c r="D349" s="21" t="s">
        <v>29</v>
      </c>
      <c r="E349" s="21" t="s">
        <v>15</v>
      </c>
      <c r="F349" s="240">
        <v>2.92</v>
      </c>
      <c r="G349" s="240">
        <v>1.54</v>
      </c>
      <c r="H349" s="240">
        <v>6.2</v>
      </c>
      <c r="I349" s="240">
        <v>4.96</v>
      </c>
      <c r="J349" s="240">
        <v>30</v>
      </c>
      <c r="K349" s="21" t="s">
        <v>36</v>
      </c>
    </row>
    <row r="350" spans="1:11" s="5" customFormat="1" ht="13.5" customHeight="1" x14ac:dyDescent="0.2">
      <c r="A350" s="23"/>
      <c r="B350" s="24"/>
      <c r="C350" s="245"/>
      <c r="D350" s="24" t="str">
        <f>COUNT(F341:F349)&amp;" Embarcaciones"</f>
        <v>9 Embarcaciones</v>
      </c>
      <c r="E350" s="24"/>
      <c r="F350" s="25">
        <f>SUM(F341:F349)</f>
        <v>38.900000000000006</v>
      </c>
      <c r="G350" s="25">
        <f>SUM(G341:G349)</f>
        <v>33.749999999999993</v>
      </c>
      <c r="H350" s="25">
        <f>SUM(H341:H349)</f>
        <v>72.81</v>
      </c>
      <c r="I350" s="25">
        <f>SUM(I341:I349)</f>
        <v>38.299999999999997</v>
      </c>
      <c r="J350" s="25">
        <f>SUM(J341:J349)</f>
        <v>305</v>
      </c>
      <c r="K350" s="26"/>
    </row>
    <row r="351" spans="1:11" ht="13.5" customHeight="1" x14ac:dyDescent="0.2">
      <c r="A351" s="21" t="s">
        <v>62</v>
      </c>
      <c r="B351" s="21" t="s">
        <v>41</v>
      </c>
      <c r="C351" s="160" t="s">
        <v>1227</v>
      </c>
      <c r="D351" s="21" t="s">
        <v>59</v>
      </c>
      <c r="E351" s="21" t="s">
        <v>15</v>
      </c>
      <c r="F351" s="22">
        <v>84.14</v>
      </c>
      <c r="G351" s="22">
        <v>89.36</v>
      </c>
      <c r="H351" s="22">
        <v>26.64</v>
      </c>
      <c r="I351" s="22">
        <v>21.8</v>
      </c>
      <c r="J351" s="21">
        <v>410</v>
      </c>
      <c r="K351" s="21" t="s">
        <v>16</v>
      </c>
    </row>
    <row r="352" spans="1:11" ht="13.5" customHeight="1" x14ac:dyDescent="0.2">
      <c r="A352" s="21" t="s">
        <v>60</v>
      </c>
      <c r="B352" s="21" t="s">
        <v>12</v>
      </c>
      <c r="C352" s="160" t="s">
        <v>1228</v>
      </c>
      <c r="D352" s="21" t="s">
        <v>59</v>
      </c>
      <c r="E352" s="21" t="s">
        <v>15</v>
      </c>
      <c r="F352" s="22">
        <v>59.16</v>
      </c>
      <c r="G352" s="22">
        <v>75.61</v>
      </c>
      <c r="H352" s="22">
        <v>24</v>
      </c>
      <c r="I352" s="22">
        <v>18.2</v>
      </c>
      <c r="J352" s="21">
        <v>300</v>
      </c>
      <c r="K352" s="21" t="s">
        <v>16</v>
      </c>
    </row>
    <row r="353" spans="1:11" ht="13.5" customHeight="1" x14ac:dyDescent="0.2">
      <c r="A353" s="21" t="s">
        <v>66</v>
      </c>
      <c r="B353" s="21" t="s">
        <v>67</v>
      </c>
      <c r="C353" s="160" t="s">
        <v>68</v>
      </c>
      <c r="D353" s="21" t="s">
        <v>59</v>
      </c>
      <c r="E353" s="21" t="s">
        <v>15</v>
      </c>
      <c r="F353" s="22">
        <v>30.15</v>
      </c>
      <c r="G353" s="22">
        <v>34.479999999999997</v>
      </c>
      <c r="H353" s="22">
        <v>17</v>
      </c>
      <c r="I353" s="22">
        <v>13.5</v>
      </c>
      <c r="J353" s="21">
        <v>168</v>
      </c>
      <c r="K353" s="21" t="s">
        <v>16</v>
      </c>
    </row>
    <row r="354" spans="1:11" s="5" customFormat="1" ht="13.5" customHeight="1" x14ac:dyDescent="0.2">
      <c r="A354" s="23"/>
      <c r="B354" s="24"/>
      <c r="C354" s="245"/>
      <c r="D354" s="24" t="str">
        <f>COUNT(F351:F353)&amp;" Embarcaciones"</f>
        <v>3 Embarcaciones</v>
      </c>
      <c r="E354" s="24"/>
      <c r="F354" s="25">
        <f>SUM(F351:F353)</f>
        <v>173.45000000000002</v>
      </c>
      <c r="G354" s="25">
        <f>SUM(G351:G353)</f>
        <v>199.45</v>
      </c>
      <c r="H354" s="25">
        <f>SUM(H351:H353)</f>
        <v>67.64</v>
      </c>
      <c r="I354" s="25">
        <f>SUM(I351:I353)</f>
        <v>53.5</v>
      </c>
      <c r="J354" s="25">
        <f>SUM(J351:J353)</f>
        <v>878</v>
      </c>
      <c r="K354" s="26"/>
    </row>
    <row r="355" spans="1:11" ht="13.5" customHeight="1" x14ac:dyDescent="0.2">
      <c r="A355" s="21" t="s">
        <v>75</v>
      </c>
      <c r="B355" s="21" t="s">
        <v>76</v>
      </c>
      <c r="C355" s="160" t="s">
        <v>1229</v>
      </c>
      <c r="D355" s="21" t="s">
        <v>73</v>
      </c>
      <c r="E355" s="21" t="s">
        <v>15</v>
      </c>
      <c r="F355" s="22">
        <v>28.53</v>
      </c>
      <c r="G355" s="22">
        <v>31</v>
      </c>
      <c r="H355" s="22">
        <v>16.14</v>
      </c>
      <c r="I355" s="22">
        <v>11</v>
      </c>
      <c r="J355" s="21">
        <v>110</v>
      </c>
      <c r="K355" s="21" t="s">
        <v>16</v>
      </c>
    </row>
    <row r="356" spans="1:11" ht="13.5" customHeight="1" x14ac:dyDescent="0.2">
      <c r="A356" s="21" t="s">
        <v>70</v>
      </c>
      <c r="B356" s="21" t="s">
        <v>71</v>
      </c>
      <c r="C356" s="160" t="s">
        <v>1230</v>
      </c>
      <c r="D356" s="21" t="s">
        <v>73</v>
      </c>
      <c r="E356" s="21" t="s">
        <v>15</v>
      </c>
      <c r="F356" s="22">
        <v>6.03</v>
      </c>
      <c r="G356" s="22">
        <v>6.25</v>
      </c>
      <c r="H356" s="22">
        <v>10.58</v>
      </c>
      <c r="I356" s="22">
        <v>9</v>
      </c>
      <c r="J356" s="21">
        <v>85</v>
      </c>
      <c r="K356" s="21" t="s">
        <v>16</v>
      </c>
    </row>
    <row r="357" spans="1:11" ht="13.5" customHeight="1" x14ac:dyDescent="0.2">
      <c r="A357" s="21" t="s">
        <v>74</v>
      </c>
      <c r="B357" s="21" t="s">
        <v>12</v>
      </c>
      <c r="C357" s="160" t="s">
        <v>68</v>
      </c>
      <c r="D357" s="21" t="s">
        <v>73</v>
      </c>
      <c r="E357" s="21" t="s">
        <v>15</v>
      </c>
      <c r="F357" s="22">
        <v>14.05</v>
      </c>
      <c r="G357" s="22">
        <v>9.11</v>
      </c>
      <c r="H357" s="22">
        <v>11.96</v>
      </c>
      <c r="I357" s="22">
        <v>10.050000000000001</v>
      </c>
      <c r="J357" s="21">
        <v>90</v>
      </c>
      <c r="K357" s="21" t="s">
        <v>36</v>
      </c>
    </row>
    <row r="358" spans="1:11" s="5" customFormat="1" ht="13.5" customHeight="1" x14ac:dyDescent="0.2">
      <c r="A358" s="23"/>
      <c r="B358" s="24"/>
      <c r="C358" s="245"/>
      <c r="D358" s="24" t="str">
        <f>COUNT(F355:F357)&amp;" Embarcaciones"</f>
        <v>3 Embarcaciones</v>
      </c>
      <c r="E358" s="24"/>
      <c r="F358" s="25">
        <f>SUM(F355:F357)</f>
        <v>48.61</v>
      </c>
      <c r="G358" s="25">
        <f>SUM(G355:G357)</f>
        <v>46.36</v>
      </c>
      <c r="H358" s="25">
        <f>SUM(H355:H357)</f>
        <v>38.68</v>
      </c>
      <c r="I358" s="25">
        <f>SUM(I355:I357)</f>
        <v>30.05</v>
      </c>
      <c r="J358" s="25">
        <f>SUM(J355:J357)</f>
        <v>285</v>
      </c>
      <c r="K358" s="26"/>
    </row>
    <row r="359" spans="1:11" ht="13.5" customHeight="1" x14ac:dyDescent="0.2">
      <c r="A359" s="21" t="s">
        <v>82</v>
      </c>
      <c r="B359" s="21" t="s">
        <v>48</v>
      </c>
      <c r="C359" s="160">
        <v>2194</v>
      </c>
      <c r="D359" s="21" t="s">
        <v>79</v>
      </c>
      <c r="E359" s="21" t="s">
        <v>15</v>
      </c>
      <c r="F359" s="22">
        <v>96.33</v>
      </c>
      <c r="G359" s="22">
        <v>172</v>
      </c>
      <c r="H359" s="22">
        <v>27</v>
      </c>
      <c r="I359" s="22">
        <v>22.9</v>
      </c>
      <c r="J359" s="21">
        <v>470</v>
      </c>
      <c r="K359" s="21" t="s">
        <v>16</v>
      </c>
    </row>
    <row r="360" spans="1:11" ht="13.5" customHeight="1" x14ac:dyDescent="0.2">
      <c r="A360" s="21" t="s">
        <v>80</v>
      </c>
      <c r="B360" s="21" t="s">
        <v>71</v>
      </c>
      <c r="C360" s="160" t="s">
        <v>1231</v>
      </c>
      <c r="D360" s="21" t="s">
        <v>79</v>
      </c>
      <c r="E360" s="21" t="s">
        <v>15</v>
      </c>
      <c r="F360" s="22">
        <v>49</v>
      </c>
      <c r="G360" s="22">
        <v>108</v>
      </c>
      <c r="H360" s="22">
        <v>22</v>
      </c>
      <c r="I360" s="22">
        <v>18</v>
      </c>
      <c r="J360" s="21">
        <v>250</v>
      </c>
      <c r="K360" s="21" t="s">
        <v>16</v>
      </c>
    </row>
    <row r="361" spans="1:11" s="5" customFormat="1" ht="13.5" customHeight="1" x14ac:dyDescent="0.2">
      <c r="A361" s="23"/>
      <c r="B361" s="24"/>
      <c r="C361" s="245"/>
      <c r="D361" s="24" t="str">
        <f>COUNT(F359:F360)&amp;" Embarcaciones"</f>
        <v>2 Embarcaciones</v>
      </c>
      <c r="E361" s="24"/>
      <c r="F361" s="25">
        <f>SUM(F359:F360)</f>
        <v>145.32999999999998</v>
      </c>
      <c r="G361" s="25">
        <f>SUM(G359:G360)</f>
        <v>280</v>
      </c>
      <c r="H361" s="25">
        <f>SUM(H359:H360)</f>
        <v>49</v>
      </c>
      <c r="I361" s="25">
        <f>SUM(I359:I360)</f>
        <v>40.9</v>
      </c>
      <c r="J361" s="25">
        <f>SUM(J359:J360)</f>
        <v>720</v>
      </c>
      <c r="K361" s="26"/>
    </row>
    <row r="362" spans="1:11" ht="13.5" customHeight="1" x14ac:dyDescent="0.2">
      <c r="A362" s="21" t="s">
        <v>84</v>
      </c>
      <c r="B362" s="21" t="s">
        <v>12</v>
      </c>
      <c r="C362" s="160" t="s">
        <v>85</v>
      </c>
      <c r="D362" s="21" t="s">
        <v>86</v>
      </c>
      <c r="E362" s="21" t="s">
        <v>15</v>
      </c>
      <c r="F362" s="22">
        <v>48.34</v>
      </c>
      <c r="G362" s="22">
        <v>50.52</v>
      </c>
      <c r="H362" s="22">
        <v>20</v>
      </c>
      <c r="I362" s="22">
        <v>16.2</v>
      </c>
      <c r="J362" s="21">
        <v>200</v>
      </c>
      <c r="K362" s="21" t="s">
        <v>16</v>
      </c>
    </row>
    <row r="363" spans="1:11" s="5" customFormat="1" ht="13.5" customHeight="1" x14ac:dyDescent="0.2">
      <c r="A363" s="23"/>
      <c r="B363" s="24"/>
      <c r="C363" s="245"/>
      <c r="D363" s="24" t="str">
        <f>COUNT(F362)&amp;" Embarcaciones"</f>
        <v>1 Embarcaciones</v>
      </c>
      <c r="E363" s="24"/>
      <c r="F363" s="25">
        <f>F362</f>
        <v>48.34</v>
      </c>
      <c r="G363" s="25">
        <f>G362</f>
        <v>50.52</v>
      </c>
      <c r="H363" s="25">
        <f>H362</f>
        <v>20</v>
      </c>
      <c r="I363" s="25">
        <f>I362</f>
        <v>16.2</v>
      </c>
      <c r="J363" s="25">
        <f>J362</f>
        <v>200</v>
      </c>
      <c r="K363" s="26"/>
    </row>
    <row r="364" spans="1:11" ht="13.5" customHeight="1" x14ac:dyDescent="0.2">
      <c r="A364" s="21" t="s">
        <v>87</v>
      </c>
      <c r="B364" s="21" t="s">
        <v>12</v>
      </c>
      <c r="C364" s="160" t="s">
        <v>88</v>
      </c>
      <c r="D364" s="21" t="s">
        <v>89</v>
      </c>
      <c r="E364" s="21" t="s">
        <v>15</v>
      </c>
      <c r="F364" s="22">
        <v>19.98</v>
      </c>
      <c r="G364" s="22">
        <v>52.36</v>
      </c>
      <c r="H364" s="22">
        <v>15.95</v>
      </c>
      <c r="I364" s="22">
        <v>12.76</v>
      </c>
      <c r="J364" s="21">
        <v>128</v>
      </c>
      <c r="K364" s="21" t="s">
        <v>16</v>
      </c>
    </row>
    <row r="365" spans="1:11" s="5" customFormat="1" ht="14.25" customHeight="1" x14ac:dyDescent="0.2">
      <c r="A365" s="23"/>
      <c r="B365" s="24"/>
      <c r="C365" s="245"/>
      <c r="D365" s="24" t="str">
        <f>COUNT(F364)&amp;" Embarcaciones"</f>
        <v>1 Embarcaciones</v>
      </c>
      <c r="E365" s="24"/>
      <c r="F365" s="25">
        <f>F364</f>
        <v>19.98</v>
      </c>
      <c r="G365" s="25">
        <f>G364</f>
        <v>52.36</v>
      </c>
      <c r="H365" s="25">
        <f>H364</f>
        <v>15.95</v>
      </c>
      <c r="I365" s="25">
        <f>I364</f>
        <v>12.76</v>
      </c>
      <c r="J365" s="25">
        <f>J364</f>
        <v>128</v>
      </c>
      <c r="K365" s="26"/>
    </row>
    <row r="366" spans="1:11" ht="13.9" customHeight="1" thickBot="1" x14ac:dyDescent="0.25">
      <c r="A366" s="361" t="str">
        <f>"TOTAL "&amp; E364</f>
        <v>TOTAL AVILES</v>
      </c>
      <c r="B366" s="361"/>
      <c r="C366" s="361"/>
      <c r="D366" s="236" t="s">
        <v>1213</v>
      </c>
      <c r="E366" s="236"/>
      <c r="F366" s="63">
        <v>1260.8299999999997</v>
      </c>
      <c r="G366" s="63">
        <v>2086.8699999999994</v>
      </c>
      <c r="H366" s="63">
        <v>437.77999999999992</v>
      </c>
      <c r="I366" s="63">
        <v>330.80999999999995</v>
      </c>
      <c r="J366" s="63">
        <v>6196.01</v>
      </c>
      <c r="K366" s="236"/>
    </row>
    <row r="367" spans="1:11" s="4" customFormat="1" ht="13.5" customHeight="1" thickTop="1" thickBot="1" x14ac:dyDescent="0.3">
      <c r="A367" s="17"/>
      <c r="B367" s="17"/>
      <c r="C367" s="244"/>
      <c r="D367" s="17"/>
      <c r="E367" s="17"/>
      <c r="F367" s="18"/>
      <c r="G367" s="18"/>
      <c r="H367" s="18"/>
      <c r="I367" s="18"/>
      <c r="J367" s="17"/>
      <c r="K367" s="17"/>
    </row>
    <row r="368" spans="1:11" ht="13.5" customHeight="1" thickTop="1" x14ac:dyDescent="0.2">
      <c r="A368" s="33" t="s">
        <v>576</v>
      </c>
      <c r="B368" s="33" t="s">
        <v>41</v>
      </c>
      <c r="C368" s="246" t="s">
        <v>577</v>
      </c>
      <c r="D368" s="33" t="s">
        <v>29</v>
      </c>
      <c r="E368" s="33" t="s">
        <v>93</v>
      </c>
      <c r="F368" s="33">
        <v>10.49</v>
      </c>
      <c r="G368" s="33">
        <v>5.2</v>
      </c>
      <c r="H368" s="33">
        <v>9.9499999999999993</v>
      </c>
      <c r="I368" s="33">
        <v>8.35</v>
      </c>
      <c r="J368" s="33">
        <v>40</v>
      </c>
      <c r="K368" s="33" t="s">
        <v>36</v>
      </c>
    </row>
    <row r="369" spans="1:11" ht="13.5" customHeight="1" x14ac:dyDescent="0.2">
      <c r="A369" s="21" t="s">
        <v>44</v>
      </c>
      <c r="B369" s="21" t="s">
        <v>45</v>
      </c>
      <c r="C369" s="160">
        <v>1836</v>
      </c>
      <c r="D369" s="21" t="s">
        <v>29</v>
      </c>
      <c r="E369" s="21" t="s">
        <v>93</v>
      </c>
      <c r="F369" s="21">
        <v>1.36</v>
      </c>
      <c r="G369" s="21">
        <v>1.66</v>
      </c>
      <c r="H369" s="21">
        <v>6.2</v>
      </c>
      <c r="I369" s="21"/>
      <c r="J369" s="21">
        <v>25</v>
      </c>
      <c r="K369" s="21" t="s">
        <v>36</v>
      </c>
    </row>
    <row r="370" spans="1:11" s="5" customFormat="1" ht="13.5" customHeight="1" x14ac:dyDescent="0.2">
      <c r="A370" s="34"/>
      <c r="B370" s="35"/>
      <c r="C370" s="247"/>
      <c r="D370" s="24" t="str">
        <f>COUNT(F368:F369)&amp;" Embarcaciones"</f>
        <v>2 Embarcaciones</v>
      </c>
      <c r="E370" s="36"/>
      <c r="F370" s="25">
        <f>SUM(F368:F369)</f>
        <v>11.85</v>
      </c>
      <c r="G370" s="25">
        <f>SUM(G368:G369)</f>
        <v>6.86</v>
      </c>
      <c r="H370" s="25">
        <f>SUM(H368:H369)</f>
        <v>16.149999999999999</v>
      </c>
      <c r="I370" s="25">
        <f>SUM(I368:I369)</f>
        <v>8.35</v>
      </c>
      <c r="J370" s="25">
        <f>SUM(J368:J369)</f>
        <v>65</v>
      </c>
      <c r="K370" s="37"/>
    </row>
    <row r="371" spans="1:11" ht="13.5" customHeight="1" thickBot="1" x14ac:dyDescent="0.25">
      <c r="A371" s="361" t="str">
        <f>"TOTAL "&amp; E369</f>
        <v>TOTAL BAÑUGUES</v>
      </c>
      <c r="B371" s="361"/>
      <c r="C371" s="361"/>
      <c r="D371" s="236" t="s">
        <v>99</v>
      </c>
      <c r="E371" s="236"/>
      <c r="F371" s="63">
        <f>F370</f>
        <v>11.85</v>
      </c>
      <c r="G371" s="63">
        <f>G370</f>
        <v>6.86</v>
      </c>
      <c r="H371" s="63">
        <f>H370</f>
        <v>16.149999999999999</v>
      </c>
      <c r="I371" s="63">
        <f>I370</f>
        <v>8.35</v>
      </c>
      <c r="J371" s="63">
        <f>J370</f>
        <v>65</v>
      </c>
      <c r="K371" s="236"/>
    </row>
    <row r="372" spans="1:11" s="4" customFormat="1" ht="13.5" customHeight="1" thickTop="1" thickBot="1" x14ac:dyDescent="0.3">
      <c r="A372" s="17"/>
      <c r="B372" s="17"/>
      <c r="C372" s="244"/>
      <c r="D372" s="17"/>
      <c r="E372" s="17"/>
      <c r="F372" s="18"/>
      <c r="G372" s="18"/>
      <c r="H372" s="18"/>
      <c r="I372" s="18"/>
      <c r="J372" s="17"/>
      <c r="K372" s="17"/>
    </row>
    <row r="373" spans="1:11" ht="13.5" customHeight="1" thickTop="1" x14ac:dyDescent="0.2">
      <c r="A373" s="21" t="s">
        <v>94</v>
      </c>
      <c r="B373" s="21" t="s">
        <v>76</v>
      </c>
      <c r="C373" s="160" t="s">
        <v>1232</v>
      </c>
      <c r="D373" s="21" t="s">
        <v>29</v>
      </c>
      <c r="E373" s="21" t="s">
        <v>98</v>
      </c>
      <c r="F373" s="22">
        <v>5.0199999999999996</v>
      </c>
      <c r="G373" s="22">
        <v>6.27</v>
      </c>
      <c r="H373" s="22">
        <v>10.98</v>
      </c>
      <c r="I373" s="22">
        <v>7.95</v>
      </c>
      <c r="J373" s="21">
        <v>60</v>
      </c>
      <c r="K373" s="21" t="s">
        <v>16</v>
      </c>
    </row>
    <row r="374" spans="1:11" ht="13.5" customHeight="1" x14ac:dyDescent="0.2">
      <c r="A374" s="21" t="s">
        <v>97</v>
      </c>
      <c r="B374" s="21" t="s">
        <v>76</v>
      </c>
      <c r="C374" s="160" t="s">
        <v>1214</v>
      </c>
      <c r="D374" s="21" t="s">
        <v>29</v>
      </c>
      <c r="E374" s="21" t="s">
        <v>98</v>
      </c>
      <c r="F374" s="22">
        <v>9.94</v>
      </c>
      <c r="G374" s="22">
        <v>9</v>
      </c>
      <c r="H374" s="22">
        <v>11</v>
      </c>
      <c r="I374" s="22">
        <v>8.84</v>
      </c>
      <c r="J374" s="21">
        <v>75</v>
      </c>
      <c r="K374" s="21" t="s">
        <v>36</v>
      </c>
    </row>
    <row r="375" spans="1:11" ht="13.5" customHeight="1" x14ac:dyDescent="0.2">
      <c r="A375" s="21" t="s">
        <v>289</v>
      </c>
      <c r="B375" s="21" t="s">
        <v>200</v>
      </c>
      <c r="C375" s="160" t="s">
        <v>42</v>
      </c>
      <c r="D375" s="21" t="s">
        <v>29</v>
      </c>
      <c r="E375" s="21" t="s">
        <v>98</v>
      </c>
      <c r="F375" s="22">
        <v>6.61</v>
      </c>
      <c r="G375" s="22">
        <v>6.4</v>
      </c>
      <c r="H375" s="22">
        <v>11</v>
      </c>
      <c r="I375" s="22">
        <v>9</v>
      </c>
      <c r="J375" s="21">
        <v>106</v>
      </c>
      <c r="K375" s="21" t="s">
        <v>16</v>
      </c>
    </row>
    <row r="376" spans="1:11" s="5" customFormat="1" ht="13.5" customHeight="1" x14ac:dyDescent="0.2">
      <c r="A376" s="34"/>
      <c r="B376" s="35"/>
      <c r="C376" s="247"/>
      <c r="D376" s="24" t="str">
        <f>COUNT(F373:F375)&amp;" Embarcaciones"</f>
        <v>3 Embarcaciones</v>
      </c>
      <c r="E376" s="36"/>
      <c r="F376" s="25">
        <f>SUM(F373:F375)</f>
        <v>21.57</v>
      </c>
      <c r="G376" s="25">
        <f>SUM(G373:G375)</f>
        <v>21.67</v>
      </c>
      <c r="H376" s="25">
        <f>SUM(H373:H375)</f>
        <v>32.980000000000004</v>
      </c>
      <c r="I376" s="25">
        <f>SUM(I373:I375)</f>
        <v>25.79</v>
      </c>
      <c r="J376" s="25">
        <f>SUM(J373:J375)</f>
        <v>241</v>
      </c>
      <c r="K376" s="37"/>
    </row>
    <row r="377" spans="1:11" ht="13.5" customHeight="1" x14ac:dyDescent="0.2">
      <c r="A377" s="21" t="s">
        <v>100</v>
      </c>
      <c r="B377" s="21" t="s">
        <v>101</v>
      </c>
      <c r="C377" s="160" t="s">
        <v>102</v>
      </c>
      <c r="D377" s="21" t="s">
        <v>86</v>
      </c>
      <c r="E377" s="21" t="s">
        <v>98</v>
      </c>
      <c r="F377" s="22">
        <v>19.98</v>
      </c>
      <c r="G377" s="22">
        <v>23</v>
      </c>
      <c r="H377" s="22">
        <v>15.5</v>
      </c>
      <c r="I377" s="22">
        <v>12.75</v>
      </c>
      <c r="J377" s="21">
        <v>145</v>
      </c>
      <c r="K377" s="21" t="s">
        <v>16</v>
      </c>
    </row>
    <row r="378" spans="1:11" ht="13.5" customHeight="1" x14ac:dyDescent="0.2">
      <c r="A378" s="21" t="s">
        <v>103</v>
      </c>
      <c r="B378" s="21" t="s">
        <v>76</v>
      </c>
      <c r="C378" s="160" t="s">
        <v>104</v>
      </c>
      <c r="D378" s="21" t="s">
        <v>86</v>
      </c>
      <c r="E378" s="21" t="s">
        <v>98</v>
      </c>
      <c r="F378" s="22">
        <v>25.38</v>
      </c>
      <c r="G378" s="22">
        <v>27.22</v>
      </c>
      <c r="H378" s="22">
        <v>16</v>
      </c>
      <c r="I378" s="22">
        <v>13.2</v>
      </c>
      <c r="J378" s="21">
        <v>140</v>
      </c>
      <c r="K378" s="21" t="s">
        <v>16</v>
      </c>
    </row>
    <row r="379" spans="1:11" s="5" customFormat="1" ht="13.5" customHeight="1" x14ac:dyDescent="0.2">
      <c r="A379" s="34"/>
      <c r="B379" s="35"/>
      <c r="C379" s="247"/>
      <c r="D379" s="24" t="str">
        <f>COUNT(F377:F378)&amp;" Embarcaciones"</f>
        <v>2 Embarcaciones</v>
      </c>
      <c r="E379" s="24"/>
      <c r="F379" s="25">
        <f>SUM(F377:F378)</f>
        <v>45.36</v>
      </c>
      <c r="G379" s="25">
        <f>SUM(G377:G378)</f>
        <v>50.22</v>
      </c>
      <c r="H379" s="25">
        <f>SUM(H377:H378)</f>
        <v>31.5</v>
      </c>
      <c r="I379" s="25">
        <f>SUM(I377:I378)</f>
        <v>25.95</v>
      </c>
      <c r="J379" s="25">
        <f>SUM(J377:J378)</f>
        <v>285</v>
      </c>
      <c r="K379" s="37"/>
    </row>
    <row r="380" spans="1:11" ht="13.5" customHeight="1" x14ac:dyDescent="0.2">
      <c r="A380" s="33" t="s">
        <v>108</v>
      </c>
      <c r="B380" s="33" t="s">
        <v>101</v>
      </c>
      <c r="C380" s="246" t="s">
        <v>1228</v>
      </c>
      <c r="D380" s="33" t="s">
        <v>89</v>
      </c>
      <c r="E380" s="33" t="s">
        <v>98</v>
      </c>
      <c r="F380" s="38">
        <v>11.3</v>
      </c>
      <c r="G380" s="38">
        <v>11.58</v>
      </c>
      <c r="H380" s="38">
        <v>13.1</v>
      </c>
      <c r="I380" s="38">
        <v>10.93</v>
      </c>
      <c r="J380" s="33">
        <v>120</v>
      </c>
      <c r="K380" s="33" t="s">
        <v>36</v>
      </c>
    </row>
    <row r="381" spans="1:11" ht="13.5" customHeight="1" x14ac:dyDescent="0.2">
      <c r="A381" s="21" t="s">
        <v>105</v>
      </c>
      <c r="B381" s="21" t="s">
        <v>106</v>
      </c>
      <c r="C381" s="160" t="s">
        <v>107</v>
      </c>
      <c r="D381" s="21" t="s">
        <v>89</v>
      </c>
      <c r="E381" s="21" t="s">
        <v>98</v>
      </c>
      <c r="F381" s="22">
        <v>33.67</v>
      </c>
      <c r="G381" s="22">
        <v>35.61</v>
      </c>
      <c r="H381" s="22">
        <v>17.7</v>
      </c>
      <c r="I381" s="22">
        <v>14.8</v>
      </c>
      <c r="J381" s="21">
        <v>240</v>
      </c>
      <c r="K381" s="21" t="s">
        <v>16</v>
      </c>
    </row>
    <row r="382" spans="1:11" ht="13.5" customHeight="1" x14ac:dyDescent="0.2">
      <c r="A382" s="34"/>
      <c r="B382" s="35"/>
      <c r="C382" s="247"/>
      <c r="D382" s="24" t="str">
        <f>COUNT(F380:F381)&amp;" Embarcaciones"</f>
        <v>2 Embarcaciones</v>
      </c>
      <c r="E382" s="24"/>
      <c r="F382" s="25">
        <f>SUM(F380:F381)</f>
        <v>44.97</v>
      </c>
      <c r="G382" s="25">
        <f>SUM(G380:G381)</f>
        <v>47.19</v>
      </c>
      <c r="H382" s="25">
        <f>SUM(H380:H381)</f>
        <v>30.799999999999997</v>
      </c>
      <c r="I382" s="25">
        <f>SUM(I380:I381)</f>
        <v>25.73</v>
      </c>
      <c r="J382" s="25">
        <f>SUM(J380:J381)</f>
        <v>360</v>
      </c>
      <c r="K382" s="37"/>
    </row>
    <row r="383" spans="1:11" ht="13.5" customHeight="1" thickBot="1" x14ac:dyDescent="0.25">
      <c r="A383" s="361" t="str">
        <f>"TOTAL "&amp; E381</f>
        <v>TOTAL BUSTIO</v>
      </c>
      <c r="B383" s="361"/>
      <c r="C383" s="361"/>
      <c r="D383" s="236" t="s">
        <v>125</v>
      </c>
      <c r="E383" s="236"/>
      <c r="F383" s="63">
        <v>111.89999999999999</v>
      </c>
      <c r="G383" s="63">
        <v>119.08</v>
      </c>
      <c r="H383" s="63">
        <v>95.28</v>
      </c>
      <c r="I383" s="63">
        <v>77.47</v>
      </c>
      <c r="J383" s="63">
        <v>886</v>
      </c>
      <c r="K383" s="236"/>
    </row>
    <row r="384" spans="1:11" ht="13.5" customHeight="1" thickTop="1" x14ac:dyDescent="0.2">
      <c r="A384" s="19" t="s">
        <v>123</v>
      </c>
      <c r="B384" s="19" t="s">
        <v>71</v>
      </c>
      <c r="C384" s="242">
        <v>1309</v>
      </c>
      <c r="D384" s="19" t="s">
        <v>29</v>
      </c>
      <c r="E384" s="19" t="s">
        <v>112</v>
      </c>
      <c r="F384" s="20">
        <v>2.7</v>
      </c>
      <c r="G384" s="20">
        <v>1.47</v>
      </c>
      <c r="H384" s="20">
        <v>6.5</v>
      </c>
      <c r="I384" s="20"/>
      <c r="J384" s="19">
        <v>60</v>
      </c>
      <c r="K384" s="19" t="s">
        <v>32</v>
      </c>
    </row>
    <row r="385" spans="1:11" ht="13.5" customHeight="1" x14ac:dyDescent="0.2">
      <c r="A385" s="21" t="s">
        <v>110</v>
      </c>
      <c r="B385" s="21" t="s">
        <v>41</v>
      </c>
      <c r="C385" s="160" t="s">
        <v>1233</v>
      </c>
      <c r="D385" s="21" t="s">
        <v>29</v>
      </c>
      <c r="E385" s="21" t="s">
        <v>112</v>
      </c>
      <c r="F385" s="22">
        <v>7.83</v>
      </c>
      <c r="G385" s="22">
        <v>8.5500000000000007</v>
      </c>
      <c r="H385" s="22">
        <v>10.3</v>
      </c>
      <c r="I385" s="22">
        <v>8.6</v>
      </c>
      <c r="J385" s="21">
        <v>24</v>
      </c>
      <c r="K385" s="21" t="s">
        <v>36</v>
      </c>
    </row>
    <row r="386" spans="1:11" ht="13.5" customHeight="1" x14ac:dyDescent="0.2">
      <c r="A386" s="21" t="s">
        <v>118</v>
      </c>
      <c r="B386" s="21" t="s">
        <v>57</v>
      </c>
      <c r="C386" s="160" t="s">
        <v>1234</v>
      </c>
      <c r="D386" s="21" t="s">
        <v>29</v>
      </c>
      <c r="E386" s="21" t="s">
        <v>112</v>
      </c>
      <c r="F386" s="22">
        <v>12.32</v>
      </c>
      <c r="G386" s="22">
        <v>12.41</v>
      </c>
      <c r="H386" s="22">
        <v>12.84</v>
      </c>
      <c r="I386" s="22">
        <v>10.75</v>
      </c>
      <c r="J386" s="21">
        <v>90</v>
      </c>
      <c r="K386" s="21" t="s">
        <v>36</v>
      </c>
    </row>
    <row r="387" spans="1:11" ht="13.5" customHeight="1" x14ac:dyDescent="0.2">
      <c r="A387" s="21" t="s">
        <v>121</v>
      </c>
      <c r="B387" s="21" t="s">
        <v>38</v>
      </c>
      <c r="C387" s="160" t="s">
        <v>122</v>
      </c>
      <c r="D387" s="21" t="s">
        <v>29</v>
      </c>
      <c r="E387" s="21" t="s">
        <v>112</v>
      </c>
      <c r="F387" s="22">
        <v>2.5299999999999998</v>
      </c>
      <c r="G387" s="22">
        <v>1.51</v>
      </c>
      <c r="H387" s="22">
        <v>7.5</v>
      </c>
      <c r="I387" s="22">
        <v>6.07</v>
      </c>
      <c r="J387" s="21">
        <v>12</v>
      </c>
      <c r="K387" s="21" t="s">
        <v>36</v>
      </c>
    </row>
    <row r="388" spans="1:11" ht="13.5" customHeight="1" x14ac:dyDescent="0.2">
      <c r="A388" s="21" t="s">
        <v>120</v>
      </c>
      <c r="B388" s="21" t="s">
        <v>67</v>
      </c>
      <c r="C388" s="160" t="s">
        <v>88</v>
      </c>
      <c r="D388" s="21" t="s">
        <v>29</v>
      </c>
      <c r="E388" s="21" t="s">
        <v>112</v>
      </c>
      <c r="F388" s="22">
        <v>4.7</v>
      </c>
      <c r="G388" s="22">
        <v>3.87</v>
      </c>
      <c r="H388" s="22">
        <v>7.99</v>
      </c>
      <c r="I388" s="22">
        <v>6.84</v>
      </c>
      <c r="J388" s="21">
        <v>40</v>
      </c>
      <c r="K388" s="21" t="s">
        <v>36</v>
      </c>
    </row>
    <row r="389" spans="1:11" ht="13.5" customHeight="1" x14ac:dyDescent="0.2">
      <c r="A389" s="21" t="s">
        <v>115</v>
      </c>
      <c r="B389" s="21" t="s">
        <v>45</v>
      </c>
      <c r="C389" s="160">
        <v>1773</v>
      </c>
      <c r="D389" s="21" t="s">
        <v>29</v>
      </c>
      <c r="E389" s="21" t="s">
        <v>112</v>
      </c>
      <c r="F389" s="22">
        <v>1.26</v>
      </c>
      <c r="G389" s="22">
        <v>1.39</v>
      </c>
      <c r="H389" s="22">
        <v>5.35</v>
      </c>
      <c r="I389" s="22"/>
      <c r="J389" s="21">
        <v>25</v>
      </c>
      <c r="K389" s="21" t="s">
        <v>36</v>
      </c>
    </row>
    <row r="390" spans="1:11" ht="13.5" customHeight="1" x14ac:dyDescent="0.2">
      <c r="A390" s="34"/>
      <c r="B390" s="35"/>
      <c r="C390" s="247"/>
      <c r="D390" s="24" t="str">
        <f>COUNT(F384:F389)&amp;" Embarcaciones"</f>
        <v>6 Embarcaciones</v>
      </c>
      <c r="E390" s="24"/>
      <c r="F390" s="25">
        <f>SUM(F384:F389)</f>
        <v>31.340000000000003</v>
      </c>
      <c r="G390" s="25">
        <f>SUM(G384:G389)</f>
        <v>29.200000000000003</v>
      </c>
      <c r="H390" s="25">
        <f>SUM(H384:H389)</f>
        <v>50.480000000000004</v>
      </c>
      <c r="I390" s="25">
        <f>SUM(I384:I389)</f>
        <v>32.260000000000005</v>
      </c>
      <c r="J390" s="25">
        <f>SUM(J384:J389)</f>
        <v>251</v>
      </c>
      <c r="K390" s="37"/>
    </row>
    <row r="391" spans="1:11" ht="13.5" customHeight="1" thickBot="1" x14ac:dyDescent="0.25">
      <c r="A391" s="361" t="str">
        <f>"TOTAL "&amp; E389</f>
        <v>TOTAL CANDAS</v>
      </c>
      <c r="B391" s="361"/>
      <c r="C391" s="361"/>
      <c r="D391" s="236" t="s">
        <v>109</v>
      </c>
      <c r="E391" s="236"/>
      <c r="F391" s="63">
        <f>F390</f>
        <v>31.340000000000003</v>
      </c>
      <c r="G391" s="63">
        <f>G390</f>
        <v>29.200000000000003</v>
      </c>
      <c r="H391" s="63">
        <f>H390</f>
        <v>50.480000000000004</v>
      </c>
      <c r="I391" s="63">
        <f>I390</f>
        <v>32.260000000000005</v>
      </c>
      <c r="J391" s="63">
        <f>J390</f>
        <v>251</v>
      </c>
      <c r="K391" s="236"/>
    </row>
    <row r="392" spans="1:11" ht="13.5" customHeight="1" thickTop="1" x14ac:dyDescent="0.2">
      <c r="A392" s="21" t="s">
        <v>196</v>
      </c>
      <c r="B392" s="21" t="s">
        <v>197</v>
      </c>
      <c r="C392" s="160">
        <v>1725</v>
      </c>
      <c r="D392" s="21" t="s">
        <v>29</v>
      </c>
      <c r="E392" s="21" t="s">
        <v>128</v>
      </c>
      <c r="F392" s="22">
        <v>2.58</v>
      </c>
      <c r="G392" s="22">
        <v>1.23</v>
      </c>
      <c r="H392" s="22">
        <v>6.9</v>
      </c>
      <c r="I392" s="22"/>
      <c r="J392" s="21">
        <v>40</v>
      </c>
      <c r="K392" s="21" t="s">
        <v>32</v>
      </c>
    </row>
    <row r="393" spans="1:11" ht="13.5" customHeight="1" x14ac:dyDescent="0.2">
      <c r="A393" s="21" t="s">
        <v>167</v>
      </c>
      <c r="B393" s="21" t="s">
        <v>76</v>
      </c>
      <c r="C393" s="160">
        <v>1776</v>
      </c>
      <c r="D393" s="21" t="s">
        <v>29</v>
      </c>
      <c r="E393" s="21" t="s">
        <v>128</v>
      </c>
      <c r="F393" s="22">
        <v>2.42</v>
      </c>
      <c r="G393" s="22">
        <v>1.27</v>
      </c>
      <c r="H393" s="22">
        <v>6</v>
      </c>
      <c r="I393" s="22"/>
      <c r="J393" s="21">
        <v>25</v>
      </c>
      <c r="K393" s="21" t="s">
        <v>32</v>
      </c>
    </row>
    <row r="394" spans="1:11" ht="13.5" customHeight="1" x14ac:dyDescent="0.2">
      <c r="A394" s="21" t="s">
        <v>163</v>
      </c>
      <c r="B394" s="21" t="s">
        <v>76</v>
      </c>
      <c r="C394" s="160">
        <v>1686</v>
      </c>
      <c r="D394" s="21" t="s">
        <v>29</v>
      </c>
      <c r="E394" s="21" t="s">
        <v>128</v>
      </c>
      <c r="F394" s="22">
        <v>3.85</v>
      </c>
      <c r="G394" s="22">
        <v>2.52</v>
      </c>
      <c r="H394" s="22">
        <v>8</v>
      </c>
      <c r="I394" s="22"/>
      <c r="J394" s="21">
        <v>36</v>
      </c>
      <c r="K394" s="21" t="s">
        <v>32</v>
      </c>
    </row>
    <row r="395" spans="1:11" ht="13.5" customHeight="1" x14ac:dyDescent="0.2">
      <c r="A395" s="21" t="s">
        <v>136</v>
      </c>
      <c r="B395" s="21" t="s">
        <v>45</v>
      </c>
      <c r="C395" s="160">
        <v>1488</v>
      </c>
      <c r="D395" s="21" t="s">
        <v>29</v>
      </c>
      <c r="E395" s="21" t="s">
        <v>128</v>
      </c>
      <c r="F395" s="22">
        <v>8.8000000000000007</v>
      </c>
      <c r="G395" s="22">
        <v>7.03</v>
      </c>
      <c r="H395" s="22">
        <v>13.6</v>
      </c>
      <c r="I395" s="22"/>
      <c r="J395" s="21">
        <v>96</v>
      </c>
      <c r="K395" s="21" t="s">
        <v>32</v>
      </c>
    </row>
    <row r="396" spans="1:11" ht="13.5" customHeight="1" x14ac:dyDescent="0.2">
      <c r="A396" s="21" t="s">
        <v>126</v>
      </c>
      <c r="B396" s="21" t="s">
        <v>71</v>
      </c>
      <c r="C396" s="160">
        <v>1286</v>
      </c>
      <c r="D396" s="21" t="s">
        <v>29</v>
      </c>
      <c r="E396" s="21" t="s">
        <v>128</v>
      </c>
      <c r="F396" s="22">
        <v>2.2000000000000002</v>
      </c>
      <c r="G396" s="22">
        <v>1.1499999999999999</v>
      </c>
      <c r="H396" s="22">
        <v>6</v>
      </c>
      <c r="I396" s="22"/>
      <c r="J396" s="21">
        <v>25</v>
      </c>
      <c r="K396" s="21" t="s">
        <v>32</v>
      </c>
    </row>
    <row r="397" spans="1:11" ht="13.5" customHeight="1" x14ac:dyDescent="0.2">
      <c r="A397" s="21" t="s">
        <v>171</v>
      </c>
      <c r="B397" s="21" t="s">
        <v>71</v>
      </c>
      <c r="C397" s="160">
        <v>1290</v>
      </c>
      <c r="D397" s="21" t="s">
        <v>29</v>
      </c>
      <c r="E397" s="21" t="s">
        <v>128</v>
      </c>
      <c r="F397" s="22">
        <v>6.01</v>
      </c>
      <c r="G397" s="22">
        <v>5.38</v>
      </c>
      <c r="H397" s="22">
        <v>9.4</v>
      </c>
      <c r="I397" s="22"/>
      <c r="J397" s="21">
        <v>80</v>
      </c>
      <c r="K397" s="21" t="s">
        <v>32</v>
      </c>
    </row>
    <row r="398" spans="1:11" ht="13.5" customHeight="1" x14ac:dyDescent="0.2">
      <c r="A398" s="21" t="s">
        <v>138</v>
      </c>
      <c r="B398" s="21" t="s">
        <v>48</v>
      </c>
      <c r="C398" s="160">
        <v>2101</v>
      </c>
      <c r="D398" s="21" t="s">
        <v>29</v>
      </c>
      <c r="E398" s="21" t="s">
        <v>128</v>
      </c>
      <c r="F398" s="22">
        <v>10.220000000000001</v>
      </c>
      <c r="G398" s="22">
        <v>6.98</v>
      </c>
      <c r="H398" s="22">
        <v>10.7</v>
      </c>
      <c r="I398" s="22"/>
      <c r="J398" s="21">
        <v>100</v>
      </c>
      <c r="K398" s="21" t="s">
        <v>32</v>
      </c>
    </row>
    <row r="399" spans="1:11" ht="13.5" customHeight="1" x14ac:dyDescent="0.2">
      <c r="A399" s="21" t="s">
        <v>161</v>
      </c>
      <c r="B399" s="21" t="s">
        <v>71</v>
      </c>
      <c r="C399" s="160">
        <v>1299</v>
      </c>
      <c r="D399" s="21" t="s">
        <v>29</v>
      </c>
      <c r="E399" s="21" t="s">
        <v>128</v>
      </c>
      <c r="F399" s="22">
        <v>9.18</v>
      </c>
      <c r="G399" s="22">
        <v>4.6399999999999997</v>
      </c>
      <c r="H399" s="22">
        <v>9.84</v>
      </c>
      <c r="I399" s="22"/>
      <c r="J399" s="21">
        <v>74</v>
      </c>
      <c r="K399" s="21" t="s">
        <v>32</v>
      </c>
    </row>
    <row r="400" spans="1:11" ht="13.5" customHeight="1" x14ac:dyDescent="0.2">
      <c r="A400" s="21" t="s">
        <v>189</v>
      </c>
      <c r="B400" s="21" t="s">
        <v>76</v>
      </c>
      <c r="C400" s="160">
        <v>1748</v>
      </c>
      <c r="D400" s="21" t="s">
        <v>29</v>
      </c>
      <c r="E400" s="21" t="s">
        <v>128</v>
      </c>
      <c r="F400" s="22">
        <v>2.2400000000000002</v>
      </c>
      <c r="G400" s="22">
        <v>1.51</v>
      </c>
      <c r="H400" s="22">
        <v>6.15</v>
      </c>
      <c r="I400" s="22"/>
      <c r="J400" s="21">
        <v>30</v>
      </c>
      <c r="K400" s="21" t="s">
        <v>32</v>
      </c>
    </row>
    <row r="401" spans="1:11" ht="13.5" customHeight="1" x14ac:dyDescent="0.2">
      <c r="A401" s="21" t="s">
        <v>147</v>
      </c>
      <c r="B401" s="21" t="s">
        <v>71</v>
      </c>
      <c r="C401" s="160">
        <v>1296</v>
      </c>
      <c r="D401" s="21" t="s">
        <v>29</v>
      </c>
      <c r="E401" s="21" t="s">
        <v>128</v>
      </c>
      <c r="F401" s="22">
        <v>2.25</v>
      </c>
      <c r="G401" s="22">
        <v>2.11</v>
      </c>
      <c r="H401" s="22">
        <v>7.19</v>
      </c>
      <c r="I401" s="22"/>
      <c r="J401" s="21">
        <v>24</v>
      </c>
      <c r="K401" s="21" t="s">
        <v>32</v>
      </c>
    </row>
    <row r="402" spans="1:11" ht="13.5" customHeight="1" x14ac:dyDescent="0.2">
      <c r="A402" s="21" t="s">
        <v>601</v>
      </c>
      <c r="B402" s="21" t="s">
        <v>57</v>
      </c>
      <c r="C402" s="160">
        <v>1399</v>
      </c>
      <c r="D402" s="21" t="s">
        <v>29</v>
      </c>
      <c r="E402" s="21" t="s">
        <v>128</v>
      </c>
      <c r="F402" s="22">
        <v>2.2000000000000002</v>
      </c>
      <c r="G402" s="22">
        <v>1.74</v>
      </c>
      <c r="H402" s="22">
        <v>6.75</v>
      </c>
      <c r="I402" s="22"/>
      <c r="J402" s="21">
        <v>25</v>
      </c>
      <c r="K402" s="21" t="s">
        <v>36</v>
      </c>
    </row>
    <row r="403" spans="1:11" ht="13.5" customHeight="1" x14ac:dyDescent="0.2">
      <c r="A403" s="21" t="s">
        <v>134</v>
      </c>
      <c r="B403" s="21" t="s">
        <v>76</v>
      </c>
      <c r="C403" s="160">
        <v>1745</v>
      </c>
      <c r="D403" s="21" t="s">
        <v>29</v>
      </c>
      <c r="E403" s="21" t="s">
        <v>128</v>
      </c>
      <c r="F403" s="22">
        <v>2.11</v>
      </c>
      <c r="G403" s="22">
        <v>1.17</v>
      </c>
      <c r="H403" s="22">
        <v>6.08</v>
      </c>
      <c r="I403" s="22"/>
      <c r="J403" s="21">
        <v>30</v>
      </c>
      <c r="K403" s="21" t="s">
        <v>32</v>
      </c>
    </row>
    <row r="404" spans="1:11" ht="13.5" customHeight="1" x14ac:dyDescent="0.2">
      <c r="A404" s="21" t="s">
        <v>143</v>
      </c>
      <c r="B404" s="21" t="s">
        <v>76</v>
      </c>
      <c r="C404" s="160">
        <v>1781</v>
      </c>
      <c r="D404" s="21" t="s">
        <v>29</v>
      </c>
      <c r="E404" s="21" t="s">
        <v>128</v>
      </c>
      <c r="F404" s="22">
        <v>2.2000000000000002</v>
      </c>
      <c r="G404" s="22">
        <v>1.5</v>
      </c>
      <c r="H404" s="22">
        <v>6.82</v>
      </c>
      <c r="I404" s="22"/>
      <c r="J404" s="21">
        <v>28</v>
      </c>
      <c r="K404" s="21" t="s">
        <v>32</v>
      </c>
    </row>
    <row r="405" spans="1:11" ht="13.5" customHeight="1" x14ac:dyDescent="0.2">
      <c r="A405" s="21" t="s">
        <v>154</v>
      </c>
      <c r="B405" s="21" t="s">
        <v>48</v>
      </c>
      <c r="C405" s="160">
        <v>2177</v>
      </c>
      <c r="D405" s="21" t="s">
        <v>29</v>
      </c>
      <c r="E405" s="21" t="s">
        <v>128</v>
      </c>
      <c r="F405" s="22">
        <v>5.16</v>
      </c>
      <c r="G405" s="22">
        <v>3.79</v>
      </c>
      <c r="H405" s="22">
        <v>9.2100000000000009</v>
      </c>
      <c r="I405" s="22">
        <v>7.38</v>
      </c>
      <c r="J405" s="21">
        <v>42</v>
      </c>
      <c r="K405" s="21" t="s">
        <v>32</v>
      </c>
    </row>
    <row r="406" spans="1:11" ht="13.5" customHeight="1" x14ac:dyDescent="0.2">
      <c r="A406" s="21" t="s">
        <v>186</v>
      </c>
      <c r="B406" s="21" t="s">
        <v>187</v>
      </c>
      <c r="C406" s="160">
        <v>2008</v>
      </c>
      <c r="D406" s="21" t="s">
        <v>29</v>
      </c>
      <c r="E406" s="21" t="s">
        <v>128</v>
      </c>
      <c r="F406" s="22">
        <v>1.82</v>
      </c>
      <c r="G406" s="22">
        <v>1.21</v>
      </c>
      <c r="H406" s="22">
        <v>6.86</v>
      </c>
      <c r="I406" s="22">
        <v>5.5</v>
      </c>
      <c r="J406" s="21">
        <v>20</v>
      </c>
      <c r="K406" s="21" t="s">
        <v>32</v>
      </c>
    </row>
    <row r="407" spans="1:11" ht="13.5" customHeight="1" x14ac:dyDescent="0.2">
      <c r="A407" s="21" t="s">
        <v>129</v>
      </c>
      <c r="B407" s="21" t="s">
        <v>41</v>
      </c>
      <c r="C407" s="160">
        <v>2106</v>
      </c>
      <c r="D407" s="21" t="s">
        <v>29</v>
      </c>
      <c r="E407" s="21" t="s">
        <v>128</v>
      </c>
      <c r="F407" s="22">
        <v>2.4300000000000002</v>
      </c>
      <c r="G407" s="22">
        <v>1.45</v>
      </c>
      <c r="H407" s="22">
        <v>5.99</v>
      </c>
      <c r="I407" s="22"/>
      <c r="J407" s="21">
        <v>23.5</v>
      </c>
      <c r="K407" s="21" t="s">
        <v>32</v>
      </c>
    </row>
    <row r="408" spans="1:11" ht="13.5" customHeight="1" x14ac:dyDescent="0.2">
      <c r="A408" s="21" t="s">
        <v>175</v>
      </c>
      <c r="B408" s="21" t="s">
        <v>48</v>
      </c>
      <c r="C408" s="160">
        <v>2205</v>
      </c>
      <c r="D408" s="21" t="s">
        <v>29</v>
      </c>
      <c r="E408" s="21" t="s">
        <v>128</v>
      </c>
      <c r="F408" s="22">
        <v>5.33</v>
      </c>
      <c r="G408" s="22">
        <v>3.34</v>
      </c>
      <c r="H408" s="22">
        <v>8.3000000000000007</v>
      </c>
      <c r="I408" s="22">
        <v>7.84</v>
      </c>
      <c r="J408" s="21">
        <v>60</v>
      </c>
      <c r="K408" s="21" t="s">
        <v>32</v>
      </c>
    </row>
    <row r="409" spans="1:11" ht="13.5" customHeight="1" x14ac:dyDescent="0.2">
      <c r="A409" s="21" t="s">
        <v>204</v>
      </c>
      <c r="B409" s="21" t="s">
        <v>48</v>
      </c>
      <c r="C409" s="160">
        <v>2204</v>
      </c>
      <c r="D409" s="21" t="s">
        <v>29</v>
      </c>
      <c r="E409" s="21" t="s">
        <v>128</v>
      </c>
      <c r="F409" s="22">
        <v>4.5199999999999996</v>
      </c>
      <c r="G409" s="22">
        <v>4.1399999999999997</v>
      </c>
      <c r="H409" s="22">
        <v>9.2100000000000009</v>
      </c>
      <c r="I409" s="22">
        <v>7.3</v>
      </c>
      <c r="J409" s="21">
        <v>65</v>
      </c>
      <c r="K409" s="21" t="s">
        <v>32</v>
      </c>
    </row>
    <row r="410" spans="1:11" ht="13.5" customHeight="1" x14ac:dyDescent="0.2">
      <c r="A410" s="21" t="s">
        <v>185</v>
      </c>
      <c r="B410" s="21" t="s">
        <v>76</v>
      </c>
      <c r="C410" s="160" t="s">
        <v>1235</v>
      </c>
      <c r="D410" s="21" t="s">
        <v>29</v>
      </c>
      <c r="E410" s="21" t="s">
        <v>128</v>
      </c>
      <c r="F410" s="22">
        <v>5.21</v>
      </c>
      <c r="G410" s="22">
        <v>3.55</v>
      </c>
      <c r="H410" s="22">
        <v>8.6999999999999993</v>
      </c>
      <c r="I410" s="22"/>
      <c r="J410" s="21">
        <v>90</v>
      </c>
      <c r="K410" s="21" t="s">
        <v>32</v>
      </c>
    </row>
    <row r="411" spans="1:11" ht="13.5" customHeight="1" x14ac:dyDescent="0.2">
      <c r="A411" s="21" t="s">
        <v>183</v>
      </c>
      <c r="B411" s="21" t="s">
        <v>76</v>
      </c>
      <c r="C411" s="160" t="s">
        <v>1236</v>
      </c>
      <c r="D411" s="21" t="s">
        <v>29</v>
      </c>
      <c r="E411" s="21" t="s">
        <v>128</v>
      </c>
      <c r="F411" s="22">
        <v>4.91</v>
      </c>
      <c r="G411" s="22">
        <v>4.34</v>
      </c>
      <c r="H411" s="22">
        <v>8.98</v>
      </c>
      <c r="I411" s="22">
        <v>7.35</v>
      </c>
      <c r="J411" s="21">
        <v>70</v>
      </c>
      <c r="K411" s="21" t="s">
        <v>36</v>
      </c>
    </row>
    <row r="412" spans="1:11" ht="13.5" customHeight="1" x14ac:dyDescent="0.2">
      <c r="A412" s="21" t="s">
        <v>173</v>
      </c>
      <c r="B412" s="21" t="s">
        <v>76</v>
      </c>
      <c r="C412" s="160" t="s">
        <v>1237</v>
      </c>
      <c r="D412" s="21" t="s">
        <v>29</v>
      </c>
      <c r="E412" s="21" t="s">
        <v>128</v>
      </c>
      <c r="F412" s="22">
        <v>5.33</v>
      </c>
      <c r="G412" s="22">
        <v>4.1900000000000004</v>
      </c>
      <c r="H412" s="22">
        <v>9</v>
      </c>
      <c r="I412" s="22">
        <v>8.35</v>
      </c>
      <c r="J412" s="21">
        <v>28</v>
      </c>
      <c r="K412" s="21" t="s">
        <v>32</v>
      </c>
    </row>
    <row r="413" spans="1:11" ht="13.5" customHeight="1" x14ac:dyDescent="0.2">
      <c r="A413" s="21" t="s">
        <v>193</v>
      </c>
      <c r="B413" s="21" t="s">
        <v>12</v>
      </c>
      <c r="C413" s="160" t="s">
        <v>1232</v>
      </c>
      <c r="D413" s="21" t="s">
        <v>29</v>
      </c>
      <c r="E413" s="21" t="s">
        <v>128</v>
      </c>
      <c r="F413" s="22">
        <v>3.02</v>
      </c>
      <c r="G413" s="22">
        <v>1.89</v>
      </c>
      <c r="H413" s="22">
        <v>8.1999999999999993</v>
      </c>
      <c r="I413" s="22">
        <v>6.87</v>
      </c>
      <c r="J413" s="21">
        <v>45</v>
      </c>
      <c r="K413" s="21" t="s">
        <v>36</v>
      </c>
    </row>
    <row r="414" spans="1:11" ht="13.5" customHeight="1" x14ac:dyDescent="0.2">
      <c r="A414" s="21" t="s">
        <v>158</v>
      </c>
      <c r="B414" s="21" t="s">
        <v>71</v>
      </c>
      <c r="C414" s="160" t="s">
        <v>1215</v>
      </c>
      <c r="D414" s="21" t="s">
        <v>29</v>
      </c>
      <c r="E414" s="21" t="s">
        <v>128</v>
      </c>
      <c r="F414" s="22">
        <v>5.0199999999999996</v>
      </c>
      <c r="G414" s="22">
        <v>5.26</v>
      </c>
      <c r="H414" s="22">
        <v>10.38</v>
      </c>
      <c r="I414" s="22">
        <v>8.32</v>
      </c>
      <c r="J414" s="21">
        <v>90</v>
      </c>
      <c r="K414" s="21" t="s">
        <v>16</v>
      </c>
    </row>
    <row r="415" spans="1:11" ht="13.5" customHeight="1" x14ac:dyDescent="0.2">
      <c r="A415" s="21" t="s">
        <v>160</v>
      </c>
      <c r="B415" s="21" t="s">
        <v>71</v>
      </c>
      <c r="C415" s="160" t="s">
        <v>104</v>
      </c>
      <c r="D415" s="21" t="s">
        <v>29</v>
      </c>
      <c r="E415" s="21" t="s">
        <v>128</v>
      </c>
      <c r="F415" s="22">
        <v>6.61</v>
      </c>
      <c r="G415" s="22">
        <v>6.73</v>
      </c>
      <c r="H415" s="22">
        <v>10.99</v>
      </c>
      <c r="I415" s="22">
        <v>9</v>
      </c>
      <c r="J415" s="21">
        <v>64</v>
      </c>
      <c r="K415" s="21" t="s">
        <v>16</v>
      </c>
    </row>
    <row r="416" spans="1:11" ht="13.5" customHeight="1" x14ac:dyDescent="0.2">
      <c r="A416" s="21" t="s">
        <v>201</v>
      </c>
      <c r="B416" s="21" t="s">
        <v>48</v>
      </c>
      <c r="C416" s="160" t="s">
        <v>202</v>
      </c>
      <c r="D416" s="21" t="s">
        <v>29</v>
      </c>
      <c r="E416" s="21" t="s">
        <v>128</v>
      </c>
      <c r="F416" s="22">
        <v>5.8</v>
      </c>
      <c r="G416" s="22">
        <v>5.04</v>
      </c>
      <c r="H416" s="22">
        <v>9.75</v>
      </c>
      <c r="I416" s="22">
        <v>7.85</v>
      </c>
      <c r="J416" s="21">
        <v>64</v>
      </c>
      <c r="K416" s="21" t="s">
        <v>16</v>
      </c>
    </row>
    <row r="417" spans="1:11" ht="13.5" customHeight="1" x14ac:dyDescent="0.2">
      <c r="A417" s="21" t="s">
        <v>199</v>
      </c>
      <c r="B417" s="21" t="s">
        <v>200</v>
      </c>
      <c r="C417" s="160" t="s">
        <v>85</v>
      </c>
      <c r="D417" s="21" t="s">
        <v>29</v>
      </c>
      <c r="E417" s="21" t="s">
        <v>128</v>
      </c>
      <c r="F417" s="22">
        <v>13.42</v>
      </c>
      <c r="G417" s="22">
        <v>11.54</v>
      </c>
      <c r="H417" s="22">
        <v>13.04</v>
      </c>
      <c r="I417" s="22">
        <v>10.5</v>
      </c>
      <c r="J417" s="21">
        <v>160</v>
      </c>
      <c r="K417" s="21" t="s">
        <v>16</v>
      </c>
    </row>
    <row r="418" spans="1:11" ht="13.5" customHeight="1" x14ac:dyDescent="0.2">
      <c r="A418" s="21" t="s">
        <v>203</v>
      </c>
      <c r="B418" s="21" t="s">
        <v>41</v>
      </c>
      <c r="C418" s="160" t="s">
        <v>85</v>
      </c>
      <c r="D418" s="21" t="s">
        <v>29</v>
      </c>
      <c r="E418" s="21" t="s">
        <v>128</v>
      </c>
      <c r="F418" s="22">
        <v>2.4300000000000002</v>
      </c>
      <c r="G418" s="22">
        <v>2.48</v>
      </c>
      <c r="H418" s="22">
        <v>7.51</v>
      </c>
      <c r="I418" s="22">
        <v>6.29</v>
      </c>
      <c r="J418" s="21">
        <v>23</v>
      </c>
      <c r="K418" s="21" t="s">
        <v>32</v>
      </c>
    </row>
    <row r="419" spans="1:11" ht="13.5" customHeight="1" x14ac:dyDescent="0.2">
      <c r="A419" s="21" t="s">
        <v>169</v>
      </c>
      <c r="B419" s="21" t="s">
        <v>150</v>
      </c>
      <c r="C419" s="160" t="s">
        <v>170</v>
      </c>
      <c r="D419" s="21" t="s">
        <v>29</v>
      </c>
      <c r="E419" s="21" t="s">
        <v>128</v>
      </c>
      <c r="F419" s="22">
        <v>4.8600000000000003</v>
      </c>
      <c r="G419" s="22">
        <v>2.4</v>
      </c>
      <c r="H419" s="22">
        <v>7.4</v>
      </c>
      <c r="I419" s="22">
        <v>6.5</v>
      </c>
      <c r="J419" s="21">
        <v>22</v>
      </c>
      <c r="K419" s="21" t="s">
        <v>36</v>
      </c>
    </row>
    <row r="420" spans="1:11" ht="13.5" customHeight="1" x14ac:dyDescent="0.2">
      <c r="A420" s="21" t="s">
        <v>191</v>
      </c>
      <c r="B420" s="21" t="s">
        <v>76</v>
      </c>
      <c r="C420" s="160" t="s">
        <v>192</v>
      </c>
      <c r="D420" s="21" t="s">
        <v>29</v>
      </c>
      <c r="E420" s="21" t="s">
        <v>128</v>
      </c>
      <c r="F420" s="22">
        <v>15.14</v>
      </c>
      <c r="G420" s="22">
        <v>12</v>
      </c>
      <c r="H420" s="22">
        <v>13.2</v>
      </c>
      <c r="I420" s="22">
        <v>10.98</v>
      </c>
      <c r="J420" s="21">
        <v>105</v>
      </c>
      <c r="K420" s="21" t="s">
        <v>16</v>
      </c>
    </row>
    <row r="421" spans="1:11" ht="13.5" customHeight="1" x14ac:dyDescent="0.2">
      <c r="A421" s="21" t="s">
        <v>140</v>
      </c>
      <c r="B421" s="21" t="s">
        <v>12</v>
      </c>
      <c r="C421" s="160" t="s">
        <v>51</v>
      </c>
      <c r="D421" s="21" t="s">
        <v>29</v>
      </c>
      <c r="E421" s="21" t="s">
        <v>128</v>
      </c>
      <c r="F421" s="22">
        <v>9.6199999999999992</v>
      </c>
      <c r="G421" s="22">
        <v>11.22</v>
      </c>
      <c r="H421" s="22">
        <v>11.98</v>
      </c>
      <c r="I421" s="22">
        <v>10.36</v>
      </c>
      <c r="J421" s="21">
        <v>24</v>
      </c>
      <c r="K421" s="21" t="s">
        <v>36</v>
      </c>
    </row>
    <row r="422" spans="1:11" ht="13.5" customHeight="1" x14ac:dyDescent="0.2">
      <c r="A422" s="21" t="s">
        <v>177</v>
      </c>
      <c r="B422" s="21" t="s">
        <v>53</v>
      </c>
      <c r="C422" s="160" t="s">
        <v>178</v>
      </c>
      <c r="D422" s="21" t="s">
        <v>29</v>
      </c>
      <c r="E422" s="21" t="s">
        <v>128</v>
      </c>
      <c r="F422" s="22">
        <v>5.4</v>
      </c>
      <c r="G422" s="22">
        <v>4.5999999999999996</v>
      </c>
      <c r="H422" s="22">
        <v>9.9</v>
      </c>
      <c r="I422" s="22">
        <v>7.92</v>
      </c>
      <c r="J422" s="21">
        <v>60</v>
      </c>
      <c r="K422" s="21" t="s">
        <v>36</v>
      </c>
    </row>
    <row r="423" spans="1:11" ht="13.5" customHeight="1" x14ac:dyDescent="0.2">
      <c r="A423" s="21" t="s">
        <v>179</v>
      </c>
      <c r="B423" s="21" t="s">
        <v>180</v>
      </c>
      <c r="C423" s="160" t="s">
        <v>181</v>
      </c>
      <c r="D423" s="21" t="s">
        <v>29</v>
      </c>
      <c r="E423" s="21" t="s">
        <v>128</v>
      </c>
      <c r="F423" s="22">
        <v>6.3</v>
      </c>
      <c r="G423" s="22">
        <v>5.03</v>
      </c>
      <c r="H423" s="22">
        <v>8.99</v>
      </c>
      <c r="I423" s="22">
        <v>7.81</v>
      </c>
      <c r="J423" s="21">
        <v>35</v>
      </c>
      <c r="K423" s="21" t="s">
        <v>182</v>
      </c>
    </row>
    <row r="424" spans="1:11" ht="13.5" customHeight="1" x14ac:dyDescent="0.2">
      <c r="A424" s="21" t="s">
        <v>149</v>
      </c>
      <c r="B424" s="21" t="s">
        <v>150</v>
      </c>
      <c r="C424" s="160">
        <v>1802</v>
      </c>
      <c r="D424" s="21" t="s">
        <v>29</v>
      </c>
      <c r="E424" s="21" t="s">
        <v>128</v>
      </c>
      <c r="F424" s="22">
        <v>1.1000000000000001</v>
      </c>
      <c r="G424" s="22">
        <v>0.8</v>
      </c>
      <c r="H424" s="22">
        <v>4.5</v>
      </c>
      <c r="I424" s="22"/>
      <c r="J424" s="21">
        <v>8</v>
      </c>
      <c r="K424" s="21" t="s">
        <v>32</v>
      </c>
    </row>
    <row r="425" spans="1:11" ht="13.5" customHeight="1" x14ac:dyDescent="0.2">
      <c r="A425" s="21" t="s">
        <v>156</v>
      </c>
      <c r="B425" s="21" t="s">
        <v>34</v>
      </c>
      <c r="C425" s="160">
        <v>1487</v>
      </c>
      <c r="D425" s="21" t="s">
        <v>29</v>
      </c>
      <c r="E425" s="21" t="s">
        <v>128</v>
      </c>
      <c r="F425" s="22">
        <v>1.22</v>
      </c>
      <c r="G425" s="22">
        <v>0.62</v>
      </c>
      <c r="H425" s="22">
        <v>5.0999999999999996</v>
      </c>
      <c r="I425" s="22"/>
      <c r="J425" s="21">
        <v>15</v>
      </c>
      <c r="K425" s="21" t="s">
        <v>32</v>
      </c>
    </row>
    <row r="426" spans="1:11" ht="13.5" customHeight="1" x14ac:dyDescent="0.2">
      <c r="A426" s="21" t="s">
        <v>152</v>
      </c>
      <c r="B426" s="21" t="s">
        <v>48</v>
      </c>
      <c r="C426" s="160">
        <v>2145</v>
      </c>
      <c r="D426" s="21" t="s">
        <v>29</v>
      </c>
      <c r="E426" s="21" t="s">
        <v>128</v>
      </c>
      <c r="F426" s="22">
        <v>0.91</v>
      </c>
      <c r="G426" s="22">
        <v>0.54</v>
      </c>
      <c r="H426" s="22">
        <v>4.22</v>
      </c>
      <c r="I426" s="22"/>
      <c r="J426" s="21">
        <v>15</v>
      </c>
      <c r="K426" s="21" t="s">
        <v>32</v>
      </c>
    </row>
    <row r="427" spans="1:11" ht="13.5" customHeight="1" x14ac:dyDescent="0.2">
      <c r="A427" s="21" t="s">
        <v>165</v>
      </c>
      <c r="B427" s="21" t="s">
        <v>76</v>
      </c>
      <c r="C427" s="160" t="s">
        <v>166</v>
      </c>
      <c r="D427" s="21" t="s">
        <v>29</v>
      </c>
      <c r="E427" s="21" t="s">
        <v>128</v>
      </c>
      <c r="F427" s="22">
        <v>2.81</v>
      </c>
      <c r="G427" s="22">
        <v>1.52</v>
      </c>
      <c r="H427" s="22">
        <v>6.03</v>
      </c>
      <c r="I427" s="22">
        <v>5.95</v>
      </c>
      <c r="J427" s="21">
        <v>25</v>
      </c>
      <c r="K427" s="21" t="s">
        <v>36</v>
      </c>
    </row>
    <row r="428" spans="1:11" ht="13.5" customHeight="1" x14ac:dyDescent="0.2">
      <c r="A428" s="34"/>
      <c r="B428" s="35"/>
      <c r="C428" s="247"/>
      <c r="D428" s="24" t="str">
        <f>COUNT(F392:F427)&amp;" Embarcaciones"</f>
        <v>36 Embarcaciones</v>
      </c>
      <c r="E428" s="24"/>
      <c r="F428" s="25">
        <f>SUM(F392:F427)</f>
        <v>174.63</v>
      </c>
      <c r="G428" s="25">
        <f>SUM(G392:G427)</f>
        <v>135.91000000000003</v>
      </c>
      <c r="H428" s="25">
        <f>SUM(H392:H427)</f>
        <v>300.87</v>
      </c>
      <c r="I428" s="25">
        <f>SUM(I392:I427)</f>
        <v>142.07</v>
      </c>
      <c r="J428" s="25">
        <f>SUM(J392:J427)</f>
        <v>1766.5</v>
      </c>
      <c r="K428" s="37"/>
    </row>
    <row r="429" spans="1:11" ht="13.5" customHeight="1" x14ac:dyDescent="0.2">
      <c r="A429" s="21" t="s">
        <v>225</v>
      </c>
      <c r="B429" s="21" t="s">
        <v>48</v>
      </c>
      <c r="C429" s="160">
        <v>2190</v>
      </c>
      <c r="D429" s="21" t="s">
        <v>73</v>
      </c>
      <c r="E429" s="21" t="s">
        <v>128</v>
      </c>
      <c r="F429" s="22">
        <v>13.5</v>
      </c>
      <c r="G429" s="22">
        <v>14.17</v>
      </c>
      <c r="H429" s="22">
        <v>14.25</v>
      </c>
      <c r="I429" s="22">
        <v>11.42</v>
      </c>
      <c r="J429" s="21">
        <v>100</v>
      </c>
      <c r="K429" s="21" t="s">
        <v>32</v>
      </c>
    </row>
    <row r="430" spans="1:11" ht="13.5" customHeight="1" x14ac:dyDescent="0.2">
      <c r="A430" s="21" t="s">
        <v>223</v>
      </c>
      <c r="B430" s="21" t="s">
        <v>76</v>
      </c>
      <c r="C430" s="160" t="s">
        <v>1227</v>
      </c>
      <c r="D430" s="21" t="s">
        <v>73</v>
      </c>
      <c r="E430" s="21" t="s">
        <v>128</v>
      </c>
      <c r="F430" s="22">
        <v>24.8</v>
      </c>
      <c r="G430" s="22">
        <v>27.01</v>
      </c>
      <c r="H430" s="22">
        <v>16</v>
      </c>
      <c r="I430" s="22">
        <v>13</v>
      </c>
      <c r="J430" s="21">
        <v>130</v>
      </c>
      <c r="K430" s="21" t="s">
        <v>16</v>
      </c>
    </row>
    <row r="431" spans="1:11" ht="13.5" customHeight="1" x14ac:dyDescent="0.2">
      <c r="A431" s="21" t="s">
        <v>212</v>
      </c>
      <c r="B431" s="21" t="s">
        <v>76</v>
      </c>
      <c r="C431" s="160" t="s">
        <v>1238</v>
      </c>
      <c r="D431" s="21" t="s">
        <v>73</v>
      </c>
      <c r="E431" s="21" t="s">
        <v>128</v>
      </c>
      <c r="F431" s="22">
        <v>9.86</v>
      </c>
      <c r="G431" s="22">
        <v>8.7100000000000009</v>
      </c>
      <c r="H431" s="22">
        <v>11.3</v>
      </c>
      <c r="I431" s="22">
        <v>9.65</v>
      </c>
      <c r="J431" s="21">
        <v>28</v>
      </c>
      <c r="K431" s="21" t="s">
        <v>36</v>
      </c>
    </row>
    <row r="432" spans="1:11" ht="13.5" customHeight="1" x14ac:dyDescent="0.2">
      <c r="A432" s="21" t="s">
        <v>208</v>
      </c>
      <c r="B432" s="21" t="s">
        <v>41</v>
      </c>
      <c r="C432" s="160" t="s">
        <v>1238</v>
      </c>
      <c r="D432" s="21" t="s">
        <v>73</v>
      </c>
      <c r="E432" s="21" t="s">
        <v>128</v>
      </c>
      <c r="F432" s="22">
        <v>9.6199999999999992</v>
      </c>
      <c r="G432" s="22">
        <v>10.28</v>
      </c>
      <c r="H432" s="22">
        <v>12.5</v>
      </c>
      <c r="I432" s="22">
        <v>10.1</v>
      </c>
      <c r="J432" s="21">
        <v>90</v>
      </c>
      <c r="K432" s="21" t="s">
        <v>16</v>
      </c>
    </row>
    <row r="433" spans="1:11" ht="13.5" customHeight="1" x14ac:dyDescent="0.2">
      <c r="A433" s="21" t="s">
        <v>221</v>
      </c>
      <c r="B433" s="21" t="s">
        <v>71</v>
      </c>
      <c r="C433" s="160" t="s">
        <v>1239</v>
      </c>
      <c r="D433" s="21" t="s">
        <v>73</v>
      </c>
      <c r="E433" s="21" t="s">
        <v>128</v>
      </c>
      <c r="F433" s="22">
        <v>19.899999999999999</v>
      </c>
      <c r="G433" s="22">
        <v>17.920000000000002</v>
      </c>
      <c r="H433" s="22">
        <v>15.1</v>
      </c>
      <c r="I433" s="22">
        <v>11.5</v>
      </c>
      <c r="J433" s="21">
        <v>90</v>
      </c>
      <c r="K433" s="21" t="s">
        <v>16</v>
      </c>
    </row>
    <row r="434" spans="1:11" ht="13.5" customHeight="1" x14ac:dyDescent="0.2">
      <c r="A434" s="21" t="s">
        <v>213</v>
      </c>
      <c r="B434" s="21" t="s">
        <v>12</v>
      </c>
      <c r="C434" s="160" t="s">
        <v>214</v>
      </c>
      <c r="D434" s="21" t="s">
        <v>73</v>
      </c>
      <c r="E434" s="21" t="s">
        <v>128</v>
      </c>
      <c r="F434" s="22">
        <v>31.97</v>
      </c>
      <c r="G434" s="22">
        <v>43.8</v>
      </c>
      <c r="H434" s="22">
        <v>16.5</v>
      </c>
      <c r="I434" s="22">
        <v>13.37</v>
      </c>
      <c r="J434" s="21">
        <v>98</v>
      </c>
      <c r="K434" s="21" t="s">
        <v>16</v>
      </c>
    </row>
    <row r="435" spans="1:11" ht="13.5" customHeight="1" x14ac:dyDescent="0.2">
      <c r="A435" s="21" t="s">
        <v>207</v>
      </c>
      <c r="B435" s="21" t="s">
        <v>76</v>
      </c>
      <c r="C435" s="160" t="s">
        <v>294</v>
      </c>
      <c r="D435" s="21" t="s">
        <v>73</v>
      </c>
      <c r="E435" s="21" t="s">
        <v>128</v>
      </c>
      <c r="F435" s="22">
        <v>8.0299999999999994</v>
      </c>
      <c r="G435" s="22">
        <v>8.0399999999999991</v>
      </c>
      <c r="H435" s="22">
        <v>11.99</v>
      </c>
      <c r="I435" s="22">
        <v>9.26</v>
      </c>
      <c r="J435" s="21">
        <v>85</v>
      </c>
      <c r="K435" s="21" t="s">
        <v>16</v>
      </c>
    </row>
    <row r="436" spans="1:11" ht="13.5" customHeight="1" x14ac:dyDescent="0.2">
      <c r="A436" s="21" t="s">
        <v>215</v>
      </c>
      <c r="B436" s="21" t="s">
        <v>76</v>
      </c>
      <c r="C436" s="160" t="s">
        <v>216</v>
      </c>
      <c r="D436" s="21" t="s">
        <v>73</v>
      </c>
      <c r="E436" s="21" t="s">
        <v>128</v>
      </c>
      <c r="F436" s="22">
        <v>4.22</v>
      </c>
      <c r="G436" s="22">
        <v>5.04</v>
      </c>
      <c r="H436" s="22">
        <v>9.35</v>
      </c>
      <c r="I436" s="22">
        <v>7.44</v>
      </c>
      <c r="J436" s="21">
        <v>88</v>
      </c>
      <c r="K436" s="21" t="s">
        <v>32</v>
      </c>
    </row>
    <row r="437" spans="1:11" ht="13.5" customHeight="1" x14ac:dyDescent="0.2">
      <c r="A437" s="21" t="s">
        <v>217</v>
      </c>
      <c r="B437" s="21" t="s">
        <v>76</v>
      </c>
      <c r="C437" s="160" t="s">
        <v>218</v>
      </c>
      <c r="D437" s="21" t="s">
        <v>73</v>
      </c>
      <c r="E437" s="21" t="s">
        <v>128</v>
      </c>
      <c r="F437" s="22">
        <v>19.93</v>
      </c>
      <c r="G437" s="22">
        <v>10.79</v>
      </c>
      <c r="H437" s="22">
        <v>12.53</v>
      </c>
      <c r="I437" s="22">
        <v>8.98</v>
      </c>
      <c r="J437" s="21">
        <v>75</v>
      </c>
      <c r="K437" s="21" t="s">
        <v>16</v>
      </c>
    </row>
    <row r="438" spans="1:11" ht="13.5" customHeight="1" x14ac:dyDescent="0.2">
      <c r="A438" s="21" t="s">
        <v>210</v>
      </c>
      <c r="B438" s="21" t="s">
        <v>76</v>
      </c>
      <c r="C438" s="160" t="s">
        <v>211</v>
      </c>
      <c r="D438" s="21" t="s">
        <v>73</v>
      </c>
      <c r="E438" s="21" t="s">
        <v>128</v>
      </c>
      <c r="F438" s="22">
        <v>17.329999999999998</v>
      </c>
      <c r="G438" s="22">
        <v>12.72</v>
      </c>
      <c r="H438" s="22">
        <v>13.38</v>
      </c>
      <c r="I438" s="22">
        <v>11.01</v>
      </c>
      <c r="J438" s="21">
        <v>133</v>
      </c>
      <c r="K438" s="21" t="s">
        <v>16</v>
      </c>
    </row>
    <row r="439" spans="1:11" ht="13.5" customHeight="1" x14ac:dyDescent="0.2">
      <c r="A439" s="21" t="s">
        <v>224</v>
      </c>
      <c r="B439" s="21" t="s">
        <v>76</v>
      </c>
      <c r="C439" s="160" t="s">
        <v>51</v>
      </c>
      <c r="D439" s="21" t="s">
        <v>73</v>
      </c>
      <c r="E439" s="21" t="s">
        <v>128</v>
      </c>
      <c r="F439" s="22">
        <v>11.01</v>
      </c>
      <c r="G439" s="22">
        <v>9.16</v>
      </c>
      <c r="H439" s="22">
        <v>11.99</v>
      </c>
      <c r="I439" s="22">
        <v>9.59</v>
      </c>
      <c r="J439" s="21">
        <v>136</v>
      </c>
      <c r="K439" s="21" t="s">
        <v>16</v>
      </c>
    </row>
    <row r="440" spans="1:11" ht="13.5" customHeight="1" x14ac:dyDescent="0.2">
      <c r="A440" s="21" t="s">
        <v>219</v>
      </c>
      <c r="B440" s="21" t="s">
        <v>12</v>
      </c>
      <c r="C440" s="160" t="s">
        <v>220</v>
      </c>
      <c r="D440" s="21" t="s">
        <v>73</v>
      </c>
      <c r="E440" s="21" t="s">
        <v>128</v>
      </c>
      <c r="F440" s="22">
        <v>12.87</v>
      </c>
      <c r="G440" s="22">
        <v>9.76</v>
      </c>
      <c r="H440" s="22">
        <v>11.98</v>
      </c>
      <c r="I440" s="22">
        <v>10.49</v>
      </c>
      <c r="J440" s="21">
        <v>90</v>
      </c>
      <c r="K440" s="21" t="s">
        <v>16</v>
      </c>
    </row>
    <row r="441" spans="1:11" ht="13.5" customHeight="1" x14ac:dyDescent="0.2">
      <c r="A441" s="34"/>
      <c r="B441" s="35"/>
      <c r="C441" s="247"/>
      <c r="D441" s="24" t="str">
        <f>COUNT(F429:F440)&amp;" Embarcaciones"</f>
        <v>12 Embarcaciones</v>
      </c>
      <c r="E441" s="24"/>
      <c r="F441" s="25">
        <f>SUM(F429:F440)</f>
        <v>183.03999999999996</v>
      </c>
      <c r="G441" s="25">
        <f>SUM(G429:G440)</f>
        <v>177.39999999999998</v>
      </c>
      <c r="H441" s="25">
        <f>SUM(H429:H440)</f>
        <v>156.86999999999998</v>
      </c>
      <c r="I441" s="25">
        <f>SUM(I429:I440)</f>
        <v>125.81000000000002</v>
      </c>
      <c r="J441" s="25">
        <f>SUM(J429:J440)</f>
        <v>1143</v>
      </c>
      <c r="K441" s="37"/>
    </row>
    <row r="442" spans="1:11" ht="13.5" customHeight="1" thickBot="1" x14ac:dyDescent="0.25">
      <c r="A442" s="361" t="str">
        <f>"TOTAL "&amp; E440</f>
        <v>TOTAL CUDILLERO</v>
      </c>
      <c r="B442" s="361"/>
      <c r="C442" s="361"/>
      <c r="D442" s="236" t="s">
        <v>1216</v>
      </c>
      <c r="E442" s="236"/>
      <c r="F442" s="63">
        <f>F441+F428</f>
        <v>357.66999999999996</v>
      </c>
      <c r="G442" s="63">
        <f>G441+G428</f>
        <v>313.31</v>
      </c>
      <c r="H442" s="63">
        <f>H441+H428</f>
        <v>457.74</v>
      </c>
      <c r="I442" s="63">
        <f>I441+I428</f>
        <v>267.88</v>
      </c>
      <c r="J442" s="63">
        <f>J441+J428</f>
        <v>2909.5</v>
      </c>
      <c r="K442" s="236"/>
    </row>
    <row r="443" spans="1:11" ht="13.5" customHeight="1" thickTop="1" x14ac:dyDescent="0.2">
      <c r="A443" s="21" t="s">
        <v>232</v>
      </c>
      <c r="B443" s="21" t="s">
        <v>233</v>
      </c>
      <c r="C443" s="160">
        <v>2359</v>
      </c>
      <c r="D443" s="21" t="s">
        <v>29</v>
      </c>
      <c r="E443" s="21" t="s">
        <v>231</v>
      </c>
      <c r="F443" s="22">
        <v>2.48</v>
      </c>
      <c r="G443" s="22">
        <v>1.88</v>
      </c>
      <c r="H443" s="22">
        <v>7.3</v>
      </c>
      <c r="I443" s="22">
        <v>5.96</v>
      </c>
      <c r="J443" s="21">
        <v>37</v>
      </c>
      <c r="K443" s="21" t="s">
        <v>36</v>
      </c>
    </row>
    <row r="444" spans="1:11" ht="13.5" customHeight="1" x14ac:dyDescent="0.2">
      <c r="A444" s="21" t="s">
        <v>229</v>
      </c>
      <c r="B444" s="21" t="s">
        <v>71</v>
      </c>
      <c r="C444" s="160" t="s">
        <v>230</v>
      </c>
      <c r="D444" s="21" t="s">
        <v>29</v>
      </c>
      <c r="E444" s="21" t="s">
        <v>231</v>
      </c>
      <c r="F444" s="22">
        <v>2.95</v>
      </c>
      <c r="G444" s="22">
        <v>1.97</v>
      </c>
      <c r="H444" s="22">
        <v>6.37</v>
      </c>
      <c r="I444" s="22">
        <v>5.7</v>
      </c>
      <c r="J444" s="21">
        <v>32</v>
      </c>
      <c r="K444" s="21" t="s">
        <v>36</v>
      </c>
    </row>
    <row r="445" spans="1:11" ht="13.5" customHeight="1" x14ac:dyDescent="0.2">
      <c r="A445" s="34"/>
      <c r="B445" s="35"/>
      <c r="C445" s="247"/>
      <c r="D445" s="24" t="str">
        <f>COUNT(F443:F444)&amp;" Embarcaciones"</f>
        <v>2 Embarcaciones</v>
      </c>
      <c r="E445" s="24"/>
      <c r="F445" s="25">
        <f>SUM(F443:F444)</f>
        <v>5.43</v>
      </c>
      <c r="G445" s="25">
        <f>SUM(G443:G444)</f>
        <v>3.8499999999999996</v>
      </c>
      <c r="H445" s="25">
        <f>SUM(H443:H444)</f>
        <v>13.67</v>
      </c>
      <c r="I445" s="25">
        <f>SUM(I443:I444)</f>
        <v>11.66</v>
      </c>
      <c r="J445" s="25">
        <f>SUM(J443:J444)</f>
        <v>69</v>
      </c>
      <c r="K445" s="37"/>
    </row>
    <row r="446" spans="1:11" ht="13.5" customHeight="1" thickBot="1" x14ac:dyDescent="0.25">
      <c r="A446" s="361" t="str">
        <f>"TOTAL "&amp; E444</f>
        <v>TOTAL FIGUERAS</v>
      </c>
      <c r="B446" s="361"/>
      <c r="C446" s="361"/>
      <c r="D446" s="236" t="s">
        <v>1216</v>
      </c>
      <c r="E446" s="236"/>
      <c r="F446" s="63">
        <f>F445</f>
        <v>5.43</v>
      </c>
      <c r="G446" s="63">
        <f>G445</f>
        <v>3.8499999999999996</v>
      </c>
      <c r="H446" s="63">
        <f>H445</f>
        <v>13.67</v>
      </c>
      <c r="I446" s="63">
        <f>I445</f>
        <v>11.66</v>
      </c>
      <c r="J446" s="63">
        <f>J445</f>
        <v>69</v>
      </c>
      <c r="K446" s="236"/>
    </row>
    <row r="447" spans="1:11" ht="13.5" customHeight="1" thickTop="1" x14ac:dyDescent="0.2">
      <c r="A447" s="21" t="s">
        <v>236</v>
      </c>
      <c r="B447" s="21" t="s">
        <v>48</v>
      </c>
      <c r="C447" s="160" t="s">
        <v>591</v>
      </c>
      <c r="D447" s="21" t="s">
        <v>14</v>
      </c>
      <c r="E447" s="21" t="s">
        <v>237</v>
      </c>
      <c r="F447" s="22">
        <v>132.52000000000001</v>
      </c>
      <c r="G447" s="22">
        <v>204.31</v>
      </c>
      <c r="H447" s="22">
        <v>24.36</v>
      </c>
      <c r="I447" s="22">
        <v>22</v>
      </c>
      <c r="J447" s="21">
        <v>340</v>
      </c>
      <c r="K447" s="21" t="s">
        <v>16</v>
      </c>
    </row>
    <row r="448" spans="1:11" ht="13.5" customHeight="1" x14ac:dyDescent="0.2">
      <c r="A448" s="34"/>
      <c r="B448" s="35"/>
      <c r="C448" s="247"/>
      <c r="D448" s="24" t="str">
        <f>COUNT(F447)&amp;" Embarcaciones"</f>
        <v>1 Embarcaciones</v>
      </c>
      <c r="E448" s="24"/>
      <c r="F448" s="25">
        <f>F447</f>
        <v>132.52000000000001</v>
      </c>
      <c r="G448" s="25">
        <f>G447</f>
        <v>204.31</v>
      </c>
      <c r="H448" s="25">
        <f>H447</f>
        <v>24.36</v>
      </c>
      <c r="I448" s="25">
        <f>I447</f>
        <v>22</v>
      </c>
      <c r="J448" s="25">
        <f>J447</f>
        <v>340</v>
      </c>
      <c r="K448" s="37"/>
    </row>
    <row r="449" spans="1:11" ht="13.5" customHeight="1" x14ac:dyDescent="0.2">
      <c r="A449" s="21" t="s">
        <v>259</v>
      </c>
      <c r="B449" s="21" t="s">
        <v>76</v>
      </c>
      <c r="C449" s="160">
        <v>1700</v>
      </c>
      <c r="D449" s="21" t="s">
        <v>29</v>
      </c>
      <c r="E449" s="21" t="s">
        <v>237</v>
      </c>
      <c r="F449" s="22">
        <v>8.09</v>
      </c>
      <c r="G449" s="22">
        <v>5.28</v>
      </c>
      <c r="H449" s="22">
        <v>9.4</v>
      </c>
      <c r="I449" s="22"/>
      <c r="J449" s="21">
        <v>92</v>
      </c>
      <c r="K449" s="21" t="s">
        <v>32</v>
      </c>
    </row>
    <row r="450" spans="1:11" ht="13.5" customHeight="1" x14ac:dyDescent="0.2">
      <c r="A450" s="21" t="s">
        <v>251</v>
      </c>
      <c r="B450" s="21" t="s">
        <v>252</v>
      </c>
      <c r="C450" s="160">
        <v>3856</v>
      </c>
      <c r="D450" s="21" t="s">
        <v>29</v>
      </c>
      <c r="E450" s="21" t="s">
        <v>237</v>
      </c>
      <c r="F450" s="22">
        <v>3.76</v>
      </c>
      <c r="G450" s="22">
        <v>2.21</v>
      </c>
      <c r="H450" s="22">
        <v>8</v>
      </c>
      <c r="I450" s="22"/>
      <c r="J450" s="21">
        <v>50</v>
      </c>
      <c r="K450" s="21" t="s">
        <v>32</v>
      </c>
    </row>
    <row r="451" spans="1:11" ht="13.5" customHeight="1" x14ac:dyDescent="0.2">
      <c r="A451" s="21" t="s">
        <v>264</v>
      </c>
      <c r="B451" s="21" t="s">
        <v>265</v>
      </c>
      <c r="C451" s="160">
        <v>730</v>
      </c>
      <c r="D451" s="21" t="s">
        <v>29</v>
      </c>
      <c r="E451" s="21" t="s">
        <v>237</v>
      </c>
      <c r="F451" s="22">
        <v>12.4</v>
      </c>
      <c r="G451" s="22">
        <v>14.1</v>
      </c>
      <c r="H451" s="22">
        <v>13.5</v>
      </c>
      <c r="I451" s="22">
        <v>10.199999999999999</v>
      </c>
      <c r="J451" s="21">
        <v>135</v>
      </c>
      <c r="K451" s="21" t="s">
        <v>32</v>
      </c>
    </row>
    <row r="452" spans="1:11" ht="13.5" customHeight="1" x14ac:dyDescent="0.2">
      <c r="A452" s="21" t="s">
        <v>261</v>
      </c>
      <c r="B452" s="21" t="s">
        <v>41</v>
      </c>
      <c r="C452" s="160">
        <v>2105</v>
      </c>
      <c r="D452" s="21" t="s">
        <v>29</v>
      </c>
      <c r="E452" s="21" t="s">
        <v>237</v>
      </c>
      <c r="F452" s="22">
        <v>2.4300000000000002</v>
      </c>
      <c r="G452" s="22">
        <v>1.45</v>
      </c>
      <c r="H452" s="22">
        <v>5.99</v>
      </c>
      <c r="I452" s="22" t="s">
        <v>1217</v>
      </c>
      <c r="J452" s="21">
        <v>16</v>
      </c>
      <c r="K452" s="21" t="s">
        <v>32</v>
      </c>
    </row>
    <row r="453" spans="1:11" ht="13.5" customHeight="1" x14ac:dyDescent="0.2">
      <c r="A453" s="21" t="s">
        <v>267</v>
      </c>
      <c r="B453" s="21" t="s">
        <v>71</v>
      </c>
      <c r="C453" s="160" t="s">
        <v>1240</v>
      </c>
      <c r="D453" s="21" t="s">
        <v>29</v>
      </c>
      <c r="E453" s="21" t="s">
        <v>237</v>
      </c>
      <c r="F453" s="22">
        <v>7.88</v>
      </c>
      <c r="G453" s="22">
        <v>5.88</v>
      </c>
      <c r="H453" s="22">
        <v>10.48</v>
      </c>
      <c r="I453" s="22">
        <v>9.25</v>
      </c>
      <c r="J453" s="21">
        <v>45</v>
      </c>
      <c r="K453" s="21" t="s">
        <v>32</v>
      </c>
    </row>
    <row r="454" spans="1:11" ht="13.5" customHeight="1" x14ac:dyDescent="0.2">
      <c r="A454" s="21" t="s">
        <v>238</v>
      </c>
      <c r="B454" s="21" t="s">
        <v>239</v>
      </c>
      <c r="C454" s="160" t="s">
        <v>1233</v>
      </c>
      <c r="D454" s="21" t="s">
        <v>29</v>
      </c>
      <c r="E454" s="21" t="s">
        <v>237</v>
      </c>
      <c r="F454" s="22">
        <v>4.78</v>
      </c>
      <c r="G454" s="22">
        <v>4.4400000000000004</v>
      </c>
      <c r="H454" s="22">
        <v>9.1999999999999993</v>
      </c>
      <c r="I454" s="22">
        <v>7.4</v>
      </c>
      <c r="J454" s="21">
        <v>50</v>
      </c>
      <c r="K454" s="21" t="s">
        <v>32</v>
      </c>
    </row>
    <row r="455" spans="1:11" ht="13.5" customHeight="1" x14ac:dyDescent="0.2">
      <c r="A455" s="21" t="s">
        <v>248</v>
      </c>
      <c r="B455" s="21" t="s">
        <v>249</v>
      </c>
      <c r="C455" s="160" t="s">
        <v>1241</v>
      </c>
      <c r="D455" s="21" t="s">
        <v>29</v>
      </c>
      <c r="E455" s="21" t="s">
        <v>237</v>
      </c>
      <c r="F455" s="22">
        <v>8.1999999999999993</v>
      </c>
      <c r="G455" s="22">
        <v>11.08</v>
      </c>
      <c r="H455" s="22">
        <v>11.99</v>
      </c>
      <c r="I455" s="22">
        <v>9.4499999999999993</v>
      </c>
      <c r="J455" s="21">
        <v>100</v>
      </c>
      <c r="K455" s="21" t="s">
        <v>32</v>
      </c>
    </row>
    <row r="456" spans="1:11" ht="13.5" customHeight="1" x14ac:dyDescent="0.2">
      <c r="A456" s="21" t="s">
        <v>594</v>
      </c>
      <c r="B456" s="21" t="s">
        <v>34</v>
      </c>
      <c r="C456" s="160" t="s">
        <v>596</v>
      </c>
      <c r="D456" s="21" t="s">
        <v>29</v>
      </c>
      <c r="E456" s="21" t="s">
        <v>237</v>
      </c>
      <c r="F456" s="22">
        <v>5.51</v>
      </c>
      <c r="G456" s="22">
        <v>7.17</v>
      </c>
      <c r="H456" s="22">
        <v>10.7</v>
      </c>
      <c r="I456" s="22">
        <v>9.5</v>
      </c>
      <c r="J456" s="21">
        <v>25</v>
      </c>
      <c r="K456" s="21" t="s">
        <v>32</v>
      </c>
    </row>
    <row r="457" spans="1:11" ht="13.5" customHeight="1" x14ac:dyDescent="0.2">
      <c r="A457" s="21" t="s">
        <v>269</v>
      </c>
      <c r="B457" s="21" t="s">
        <v>270</v>
      </c>
      <c r="C457" s="160" t="s">
        <v>1242</v>
      </c>
      <c r="D457" s="21" t="s">
        <v>29</v>
      </c>
      <c r="E457" s="21" t="s">
        <v>237</v>
      </c>
      <c r="F457" s="22">
        <v>8.89</v>
      </c>
      <c r="G457" s="22">
        <v>6.31</v>
      </c>
      <c r="H457" s="22">
        <v>11.85</v>
      </c>
      <c r="I457" s="22">
        <v>9.6</v>
      </c>
      <c r="J457" s="21">
        <v>60</v>
      </c>
      <c r="K457" s="21" t="s">
        <v>36</v>
      </c>
    </row>
    <row r="458" spans="1:11" ht="13.5" customHeight="1" x14ac:dyDescent="0.2">
      <c r="A458" s="21" t="s">
        <v>254</v>
      </c>
      <c r="B458" s="21" t="s">
        <v>71</v>
      </c>
      <c r="C458" s="160" t="s">
        <v>255</v>
      </c>
      <c r="D458" s="21" t="s">
        <v>29</v>
      </c>
      <c r="E458" s="21" t="s">
        <v>237</v>
      </c>
      <c r="F458" s="22">
        <v>12.15</v>
      </c>
      <c r="G458" s="22">
        <v>6.39</v>
      </c>
      <c r="H458" s="22">
        <v>10.8</v>
      </c>
      <c r="I458" s="22"/>
      <c r="J458" s="21">
        <v>50</v>
      </c>
      <c r="K458" s="21" t="s">
        <v>16</v>
      </c>
    </row>
    <row r="459" spans="1:11" ht="13.5" customHeight="1" x14ac:dyDescent="0.2">
      <c r="A459" s="21" t="s">
        <v>263</v>
      </c>
      <c r="B459" s="21" t="s">
        <v>48</v>
      </c>
      <c r="C459" s="160" t="s">
        <v>243</v>
      </c>
      <c r="D459" s="21" t="s">
        <v>29</v>
      </c>
      <c r="E459" s="21" t="s">
        <v>237</v>
      </c>
      <c r="F459" s="22">
        <v>26.38</v>
      </c>
      <c r="G459" s="22">
        <v>43.38</v>
      </c>
      <c r="H459" s="22">
        <v>16.399999999999999</v>
      </c>
      <c r="I459" s="22">
        <v>13.6</v>
      </c>
      <c r="J459" s="21">
        <v>90</v>
      </c>
      <c r="K459" s="21" t="s">
        <v>16</v>
      </c>
    </row>
    <row r="460" spans="1:11" ht="13.5" customHeight="1" x14ac:dyDescent="0.2">
      <c r="A460" s="21" t="s">
        <v>241</v>
      </c>
      <c r="B460" s="21" t="s">
        <v>242</v>
      </c>
      <c r="C460" s="160" t="s">
        <v>243</v>
      </c>
      <c r="D460" s="21" t="s">
        <v>29</v>
      </c>
      <c r="E460" s="21" t="s">
        <v>237</v>
      </c>
      <c r="F460" s="22">
        <v>2.8</v>
      </c>
      <c r="G460" s="22">
        <v>2.2799999999999998</v>
      </c>
      <c r="H460" s="22">
        <v>8.0299999999999994</v>
      </c>
      <c r="I460" s="22">
        <v>7</v>
      </c>
      <c r="J460" s="21">
        <v>44</v>
      </c>
      <c r="K460" s="21" t="s">
        <v>36</v>
      </c>
    </row>
    <row r="461" spans="1:11" ht="13.5" customHeight="1" x14ac:dyDescent="0.2">
      <c r="A461" s="21" t="s">
        <v>247</v>
      </c>
      <c r="B461" s="21" t="s">
        <v>48</v>
      </c>
      <c r="C461" s="160" t="s">
        <v>107</v>
      </c>
      <c r="D461" s="21" t="s">
        <v>29</v>
      </c>
      <c r="E461" s="21" t="s">
        <v>237</v>
      </c>
      <c r="F461" s="22">
        <v>6.61</v>
      </c>
      <c r="G461" s="22">
        <v>6.11</v>
      </c>
      <c r="H461" s="22">
        <v>10.99</v>
      </c>
      <c r="I461" s="22">
        <v>9</v>
      </c>
      <c r="J461" s="21">
        <v>61</v>
      </c>
      <c r="K461" s="21" t="s">
        <v>16</v>
      </c>
    </row>
    <row r="462" spans="1:11" ht="13.5" customHeight="1" x14ac:dyDescent="0.2">
      <c r="A462" s="21" t="s">
        <v>244</v>
      </c>
      <c r="B462" s="21" t="s">
        <v>245</v>
      </c>
      <c r="C462" s="160" t="s">
        <v>246</v>
      </c>
      <c r="D462" s="21" t="s">
        <v>29</v>
      </c>
      <c r="E462" s="21" t="s">
        <v>237</v>
      </c>
      <c r="F462" s="22">
        <v>2.12</v>
      </c>
      <c r="G462" s="22">
        <v>1.59</v>
      </c>
      <c r="H462" s="22">
        <v>6.4</v>
      </c>
      <c r="I462" s="22"/>
      <c r="J462" s="21">
        <v>30</v>
      </c>
      <c r="K462" s="21" t="s">
        <v>36</v>
      </c>
    </row>
    <row r="463" spans="1:11" ht="13.5" customHeight="1" x14ac:dyDescent="0.2">
      <c r="A463" s="21" t="s">
        <v>257</v>
      </c>
      <c r="B463" s="21" t="s">
        <v>48</v>
      </c>
      <c r="C463" s="160" t="s">
        <v>258</v>
      </c>
      <c r="D463" s="21" t="s">
        <v>29</v>
      </c>
      <c r="E463" s="21" t="s">
        <v>237</v>
      </c>
      <c r="F463" s="22">
        <v>23.95</v>
      </c>
      <c r="G463" s="22">
        <v>21.01</v>
      </c>
      <c r="H463" s="22">
        <v>14.99</v>
      </c>
      <c r="I463" s="22">
        <v>12.91</v>
      </c>
      <c r="J463" s="21">
        <v>125</v>
      </c>
      <c r="K463" s="21" t="s">
        <v>16</v>
      </c>
    </row>
    <row r="464" spans="1:11" ht="13.5" customHeight="1" x14ac:dyDescent="0.2">
      <c r="A464" s="21" t="s">
        <v>256</v>
      </c>
      <c r="B464" s="21" t="s">
        <v>48</v>
      </c>
      <c r="C464" s="160" t="s">
        <v>114</v>
      </c>
      <c r="D464" s="21" t="s">
        <v>29</v>
      </c>
      <c r="E464" s="21" t="s">
        <v>237</v>
      </c>
      <c r="F464" s="22">
        <v>12.53</v>
      </c>
      <c r="G464" s="22">
        <v>9.74</v>
      </c>
      <c r="H464" s="22">
        <v>11.99</v>
      </c>
      <c r="I464" s="22">
        <v>10.49</v>
      </c>
      <c r="J464" s="21">
        <v>75</v>
      </c>
      <c r="K464" s="21" t="s">
        <v>16</v>
      </c>
    </row>
    <row r="465" spans="1:11" ht="13.5" customHeight="1" x14ac:dyDescent="0.2">
      <c r="A465" s="21" t="s">
        <v>585</v>
      </c>
      <c r="B465" s="21" t="s">
        <v>48</v>
      </c>
      <c r="C465" s="160" t="s">
        <v>577</v>
      </c>
      <c r="D465" s="21" t="s">
        <v>29</v>
      </c>
      <c r="E465" s="21" t="s">
        <v>237</v>
      </c>
      <c r="F465" s="22"/>
      <c r="G465" s="22">
        <v>11.83</v>
      </c>
      <c r="H465" s="22">
        <v>11.99</v>
      </c>
      <c r="I465" s="22"/>
      <c r="J465" s="21">
        <v>70</v>
      </c>
      <c r="K465" s="21" t="s">
        <v>16</v>
      </c>
    </row>
    <row r="466" spans="1:11" s="5" customFormat="1" ht="13.5" customHeight="1" x14ac:dyDescent="0.2">
      <c r="A466" s="23"/>
      <c r="B466" s="24"/>
      <c r="C466" s="245"/>
      <c r="D466" s="24" t="str">
        <f>COUNT(G449:G465)&amp;" Embarcaciones"</f>
        <v>17 Embarcaciones</v>
      </c>
      <c r="E466" s="24"/>
      <c r="F466" s="25">
        <f>SUM(F449:F465)</f>
        <v>148.47999999999999</v>
      </c>
      <c r="G466" s="25">
        <f>SUM(G449:G465)</f>
        <v>160.25000000000003</v>
      </c>
      <c r="H466" s="25">
        <f>SUM(H449:H465)</f>
        <v>182.70000000000005</v>
      </c>
      <c r="I466" s="25">
        <f>SUM(I449:I465)</f>
        <v>108.39999999999999</v>
      </c>
      <c r="J466" s="25">
        <f>SUM(J449:J465)</f>
        <v>1118</v>
      </c>
      <c r="K466" s="26"/>
    </row>
    <row r="467" spans="1:11" ht="13.5" customHeight="1" x14ac:dyDescent="0.2">
      <c r="A467" s="21" t="s">
        <v>273</v>
      </c>
      <c r="B467" s="21" t="s">
        <v>48</v>
      </c>
      <c r="C467" s="160" t="s">
        <v>1243</v>
      </c>
      <c r="D467" s="21" t="s">
        <v>59</v>
      </c>
      <c r="E467" s="21" t="s">
        <v>237</v>
      </c>
      <c r="F467" s="22">
        <v>8.94</v>
      </c>
      <c r="G467" s="22">
        <v>15.18</v>
      </c>
      <c r="H467" s="22">
        <v>12.95</v>
      </c>
      <c r="I467" s="22"/>
      <c r="J467" s="21">
        <v>90</v>
      </c>
      <c r="K467" s="21" t="s">
        <v>16</v>
      </c>
    </row>
    <row r="468" spans="1:11" ht="13.5" customHeight="1" x14ac:dyDescent="0.2">
      <c r="A468" s="34"/>
      <c r="B468" s="35"/>
      <c r="C468" s="247"/>
      <c r="D468" s="24" t="str">
        <f>COUNT(F467)&amp;" Embarcaciones"</f>
        <v>1 Embarcaciones</v>
      </c>
      <c r="E468" s="24"/>
      <c r="F468" s="25">
        <f>F467</f>
        <v>8.94</v>
      </c>
      <c r="G468" s="25">
        <f>G467</f>
        <v>15.18</v>
      </c>
      <c r="H468" s="25">
        <f>H467</f>
        <v>12.95</v>
      </c>
      <c r="I468" s="25">
        <f>I467</f>
        <v>0</v>
      </c>
      <c r="J468" s="25">
        <f>J467</f>
        <v>90</v>
      </c>
      <c r="K468" s="37"/>
    </row>
    <row r="469" spans="1:11" ht="13.5" customHeight="1" x14ac:dyDescent="0.2">
      <c r="A469" s="21" t="s">
        <v>275</v>
      </c>
      <c r="B469" s="21" t="s">
        <v>48</v>
      </c>
      <c r="C469" s="160" t="s">
        <v>1234</v>
      </c>
      <c r="D469" s="21" t="s">
        <v>79</v>
      </c>
      <c r="E469" s="21" t="s">
        <v>237</v>
      </c>
      <c r="F469" s="22">
        <v>73.489999999999995</v>
      </c>
      <c r="G469" s="22">
        <v>157.41999999999999</v>
      </c>
      <c r="H469" s="22">
        <v>25</v>
      </c>
      <c r="I469" s="22">
        <v>20.3</v>
      </c>
      <c r="J469" s="21">
        <v>213</v>
      </c>
      <c r="K469" s="21" t="s">
        <v>16</v>
      </c>
    </row>
    <row r="470" spans="1:11" ht="13.5" customHeight="1" x14ac:dyDescent="0.2">
      <c r="A470" s="34"/>
      <c r="B470" s="35"/>
      <c r="C470" s="247"/>
      <c r="D470" s="24" t="str">
        <f>COUNT(F469)&amp;" Embarcaciones"</f>
        <v>1 Embarcaciones</v>
      </c>
      <c r="E470" s="24"/>
      <c r="F470" s="25">
        <f>F469</f>
        <v>73.489999999999995</v>
      </c>
      <c r="G470" s="25">
        <f>G469</f>
        <v>157.41999999999999</v>
      </c>
      <c r="H470" s="25">
        <f>H469</f>
        <v>25</v>
      </c>
      <c r="I470" s="25">
        <f>I469</f>
        <v>20.3</v>
      </c>
      <c r="J470" s="25">
        <f>J469</f>
        <v>213</v>
      </c>
      <c r="K470" s="37"/>
    </row>
    <row r="471" spans="1:11" ht="13.5" customHeight="1" thickBot="1" x14ac:dyDescent="0.25">
      <c r="A471" s="361" t="str">
        <f>"TOTAL "&amp; E469</f>
        <v>TOTAL GIJON</v>
      </c>
      <c r="B471" s="361"/>
      <c r="C471" s="361"/>
      <c r="D471" s="236" t="s">
        <v>598</v>
      </c>
      <c r="E471" s="236"/>
      <c r="F471" s="63">
        <v>363.43</v>
      </c>
      <c r="G471" s="63">
        <v>537.15999999999985</v>
      </c>
      <c r="H471" s="63">
        <v>245.01000000000002</v>
      </c>
      <c r="I471" s="63">
        <v>150.69999999999999</v>
      </c>
      <c r="J471" s="63">
        <v>1761</v>
      </c>
      <c r="K471" s="236"/>
    </row>
    <row r="472" spans="1:11" ht="13.5" customHeight="1" thickTop="1" x14ac:dyDescent="0.2">
      <c r="A472" s="21" t="s">
        <v>287</v>
      </c>
      <c r="B472" s="21" t="s">
        <v>200</v>
      </c>
      <c r="C472" s="160">
        <v>759</v>
      </c>
      <c r="D472" s="21" t="s">
        <v>29</v>
      </c>
      <c r="E472" s="21" t="s">
        <v>278</v>
      </c>
      <c r="F472" s="22">
        <v>2.06</v>
      </c>
      <c r="G472" s="22">
        <v>1.39</v>
      </c>
      <c r="H472" s="22">
        <v>6.5</v>
      </c>
      <c r="I472" s="22"/>
      <c r="J472" s="21">
        <v>17</v>
      </c>
      <c r="K472" s="21" t="s">
        <v>32</v>
      </c>
    </row>
    <row r="473" spans="1:11" ht="13.5" customHeight="1" x14ac:dyDescent="0.2">
      <c r="A473" s="21" t="s">
        <v>291</v>
      </c>
      <c r="B473" s="21" t="s">
        <v>76</v>
      </c>
      <c r="C473" s="160">
        <v>1690</v>
      </c>
      <c r="D473" s="21" t="s">
        <v>29</v>
      </c>
      <c r="E473" s="21" t="s">
        <v>278</v>
      </c>
      <c r="F473" s="22">
        <v>3.98</v>
      </c>
      <c r="G473" s="22">
        <v>2.4700000000000002</v>
      </c>
      <c r="H473" s="22">
        <v>8</v>
      </c>
      <c r="I473" s="22"/>
      <c r="J473" s="21">
        <v>74</v>
      </c>
      <c r="K473" s="21" t="s">
        <v>32</v>
      </c>
    </row>
    <row r="474" spans="1:11" ht="13.5" customHeight="1" x14ac:dyDescent="0.2">
      <c r="A474" s="21" t="s">
        <v>285</v>
      </c>
      <c r="B474" s="21" t="s">
        <v>71</v>
      </c>
      <c r="C474" s="243" t="s">
        <v>1244</v>
      </c>
      <c r="D474" s="21" t="s">
        <v>29</v>
      </c>
      <c r="E474" s="21" t="s">
        <v>278</v>
      </c>
      <c r="F474" s="22">
        <v>5.17</v>
      </c>
      <c r="G474" s="22">
        <v>3.26</v>
      </c>
      <c r="H474" s="22">
        <v>9.5</v>
      </c>
      <c r="I474" s="22">
        <v>7.8</v>
      </c>
      <c r="J474" s="21">
        <v>64</v>
      </c>
      <c r="K474" s="21" t="s">
        <v>32</v>
      </c>
    </row>
    <row r="475" spans="1:11" ht="13.5" customHeight="1" x14ac:dyDescent="0.2">
      <c r="A475" s="21" t="s">
        <v>295</v>
      </c>
      <c r="B475" s="21" t="s">
        <v>200</v>
      </c>
      <c r="C475" s="160" t="s">
        <v>1225</v>
      </c>
      <c r="D475" s="21" t="s">
        <v>29</v>
      </c>
      <c r="E475" s="21" t="s">
        <v>278</v>
      </c>
      <c r="F475" s="22">
        <v>4.5999999999999996</v>
      </c>
      <c r="G475" s="22">
        <v>5.05</v>
      </c>
      <c r="H475" s="22">
        <v>9.6</v>
      </c>
      <c r="I475" s="22">
        <v>8.23</v>
      </c>
      <c r="J475" s="21">
        <v>68</v>
      </c>
      <c r="K475" s="21" t="s">
        <v>36</v>
      </c>
    </row>
    <row r="476" spans="1:11" ht="13.5" customHeight="1" x14ac:dyDescent="0.2">
      <c r="A476" s="21" t="s">
        <v>284</v>
      </c>
      <c r="B476" s="21" t="s">
        <v>239</v>
      </c>
      <c r="C476" s="160" t="s">
        <v>1243</v>
      </c>
      <c r="D476" s="21" t="s">
        <v>29</v>
      </c>
      <c r="E476" s="21" t="s">
        <v>278</v>
      </c>
      <c r="F476" s="22">
        <v>9.6199999999999992</v>
      </c>
      <c r="G476" s="22">
        <v>15.92</v>
      </c>
      <c r="H476" s="22">
        <v>14.1</v>
      </c>
      <c r="I476" s="22"/>
      <c r="J476" s="21">
        <v>95</v>
      </c>
      <c r="K476" s="21" t="s">
        <v>36</v>
      </c>
    </row>
    <row r="477" spans="1:11" ht="13.5" customHeight="1" x14ac:dyDescent="0.2">
      <c r="A477" s="21" t="s">
        <v>296</v>
      </c>
      <c r="B477" s="21" t="s">
        <v>265</v>
      </c>
      <c r="C477" s="160" t="s">
        <v>588</v>
      </c>
      <c r="D477" s="21" t="s">
        <v>29</v>
      </c>
      <c r="E477" s="21" t="s">
        <v>278</v>
      </c>
      <c r="F477" s="22">
        <v>5.55</v>
      </c>
      <c r="G477" s="22">
        <v>5.05</v>
      </c>
      <c r="H477" s="22">
        <v>10</v>
      </c>
      <c r="I477" s="22"/>
      <c r="J477" s="21">
        <v>32</v>
      </c>
      <c r="K477" s="21" t="s">
        <v>32</v>
      </c>
    </row>
    <row r="478" spans="1:11" ht="13.5" customHeight="1" x14ac:dyDescent="0.2">
      <c r="A478" s="21" t="s">
        <v>283</v>
      </c>
      <c r="B478" s="21" t="s">
        <v>200</v>
      </c>
      <c r="C478" s="160" t="s">
        <v>102</v>
      </c>
      <c r="D478" s="21" t="s">
        <v>29</v>
      </c>
      <c r="E478" s="21" t="s">
        <v>278</v>
      </c>
      <c r="F478" s="22">
        <v>6.28</v>
      </c>
      <c r="G478" s="22">
        <v>5.3</v>
      </c>
      <c r="H478" s="22">
        <v>9.93</v>
      </c>
      <c r="I478" s="22">
        <v>8.1999999999999993</v>
      </c>
      <c r="J478" s="21">
        <v>46</v>
      </c>
      <c r="K478" s="21" t="s">
        <v>16</v>
      </c>
    </row>
    <row r="479" spans="1:11" ht="13.5" customHeight="1" x14ac:dyDescent="0.2">
      <c r="A479" s="21" t="s">
        <v>290</v>
      </c>
      <c r="B479" s="21" t="s">
        <v>200</v>
      </c>
      <c r="C479" s="160" t="s">
        <v>202</v>
      </c>
      <c r="D479" s="21" t="s">
        <v>29</v>
      </c>
      <c r="E479" s="21" t="s">
        <v>278</v>
      </c>
      <c r="F479" s="22">
        <v>6.28</v>
      </c>
      <c r="G479" s="22">
        <v>5.22</v>
      </c>
      <c r="H479" s="22">
        <v>9.9499999999999993</v>
      </c>
      <c r="I479" s="22">
        <v>8.1</v>
      </c>
      <c r="J479" s="21">
        <v>90</v>
      </c>
      <c r="K479" s="21" t="s">
        <v>16</v>
      </c>
    </row>
    <row r="480" spans="1:11" ht="13.5" customHeight="1" x14ac:dyDescent="0.2">
      <c r="A480" s="21" t="s">
        <v>293</v>
      </c>
      <c r="B480" s="21" t="s">
        <v>200</v>
      </c>
      <c r="C480" s="160" t="s">
        <v>294</v>
      </c>
      <c r="D480" s="21" t="s">
        <v>29</v>
      </c>
      <c r="E480" s="21" t="s">
        <v>278</v>
      </c>
      <c r="F480" s="22">
        <v>8.02</v>
      </c>
      <c r="G480" s="22">
        <v>7.37</v>
      </c>
      <c r="H480" s="22">
        <v>11.58</v>
      </c>
      <c r="I480" s="22">
        <v>9.5299999999999994</v>
      </c>
      <c r="J480" s="21">
        <v>55</v>
      </c>
      <c r="K480" s="21" t="s">
        <v>16</v>
      </c>
    </row>
    <row r="481" spans="1:11" ht="13.5" customHeight="1" x14ac:dyDescent="0.2">
      <c r="A481" s="21" t="s">
        <v>277</v>
      </c>
      <c r="B481" s="21" t="s">
        <v>200</v>
      </c>
      <c r="C481" s="160" t="s">
        <v>218</v>
      </c>
      <c r="D481" s="21" t="s">
        <v>29</v>
      </c>
      <c r="E481" s="21" t="s">
        <v>278</v>
      </c>
      <c r="F481" s="22">
        <v>8.19</v>
      </c>
      <c r="G481" s="22">
        <v>5.8</v>
      </c>
      <c r="H481" s="22">
        <v>10.76</v>
      </c>
      <c r="I481" s="22">
        <v>8.4</v>
      </c>
      <c r="J481" s="21">
        <v>18</v>
      </c>
      <c r="K481" s="21" t="s">
        <v>16</v>
      </c>
    </row>
    <row r="482" spans="1:11" ht="13.5" customHeight="1" x14ac:dyDescent="0.2">
      <c r="A482" s="21" t="s">
        <v>279</v>
      </c>
      <c r="B482" s="21" t="s">
        <v>187</v>
      </c>
      <c r="C482" s="160" t="s">
        <v>211</v>
      </c>
      <c r="D482" s="21" t="s">
        <v>29</v>
      </c>
      <c r="E482" s="21" t="s">
        <v>278</v>
      </c>
      <c r="F482" s="22">
        <v>3.79</v>
      </c>
      <c r="G482" s="22">
        <v>2</v>
      </c>
      <c r="H482" s="22">
        <v>6.8</v>
      </c>
      <c r="I482" s="22">
        <v>5.9</v>
      </c>
      <c r="J482" s="21">
        <v>15</v>
      </c>
      <c r="K482" s="21" t="s">
        <v>36</v>
      </c>
    </row>
    <row r="483" spans="1:11" ht="13.5" customHeight="1" x14ac:dyDescent="0.2">
      <c r="A483" s="21" t="s">
        <v>281</v>
      </c>
      <c r="B483" s="21" t="s">
        <v>200</v>
      </c>
      <c r="C483" s="160" t="s">
        <v>282</v>
      </c>
      <c r="D483" s="21" t="s">
        <v>29</v>
      </c>
      <c r="E483" s="21" t="s">
        <v>278</v>
      </c>
      <c r="F483" s="22">
        <v>10.54</v>
      </c>
      <c r="G483" s="22">
        <v>7.37</v>
      </c>
      <c r="H483" s="22">
        <v>11</v>
      </c>
      <c r="I483" s="22">
        <v>9.4499999999999993</v>
      </c>
      <c r="J483" s="21">
        <v>35</v>
      </c>
      <c r="K483" s="21" t="s">
        <v>16</v>
      </c>
    </row>
    <row r="484" spans="1:11" ht="13.5" customHeight="1" x14ac:dyDescent="0.2">
      <c r="A484" s="23"/>
      <c r="B484" s="24"/>
      <c r="C484" s="24"/>
      <c r="D484" s="24" t="str">
        <f>COUNT(G472:G483)&amp;" Embarcaciones"</f>
        <v>12 Embarcaciones</v>
      </c>
      <c r="E484" s="24"/>
      <c r="F484" s="25">
        <f>SUM(F472:F483)</f>
        <v>74.08</v>
      </c>
      <c r="G484" s="25">
        <f>SUM(G472:G483)</f>
        <v>66.199999999999989</v>
      </c>
      <c r="H484" s="25">
        <f>SUM(H472:H483)</f>
        <v>117.72</v>
      </c>
      <c r="I484" s="25">
        <f>SUM(I472:I483)</f>
        <v>65.61</v>
      </c>
      <c r="J484" s="25">
        <f>SUM(J472:J483)</f>
        <v>609</v>
      </c>
      <c r="K484" s="26"/>
    </row>
    <row r="485" spans="1:11" ht="13.5" customHeight="1" x14ac:dyDescent="0.2">
      <c r="A485" s="21" t="s">
        <v>301</v>
      </c>
      <c r="B485" s="21" t="s">
        <v>200</v>
      </c>
      <c r="C485" s="160" t="s">
        <v>1228</v>
      </c>
      <c r="D485" s="21" t="s">
        <v>59</v>
      </c>
      <c r="E485" s="21" t="s">
        <v>278</v>
      </c>
      <c r="F485" s="22">
        <v>114.7</v>
      </c>
      <c r="G485" s="22">
        <v>129.44</v>
      </c>
      <c r="H485" s="22">
        <v>28</v>
      </c>
      <c r="I485" s="22">
        <v>23</v>
      </c>
      <c r="J485" s="21">
        <v>365</v>
      </c>
      <c r="K485" s="21" t="s">
        <v>16</v>
      </c>
    </row>
    <row r="486" spans="1:11" ht="13.5" customHeight="1" x14ac:dyDescent="0.2">
      <c r="A486" s="21" t="s">
        <v>302</v>
      </c>
      <c r="B486" s="21" t="s">
        <v>200</v>
      </c>
      <c r="C486" s="160" t="s">
        <v>303</v>
      </c>
      <c r="D486" s="21" t="s">
        <v>59</v>
      </c>
      <c r="E486" s="21" t="s">
        <v>278</v>
      </c>
      <c r="F486" s="22">
        <v>25.12</v>
      </c>
      <c r="G486" s="22">
        <v>23.77</v>
      </c>
      <c r="H486" s="22">
        <v>14.99</v>
      </c>
      <c r="I486" s="22">
        <v>13.04</v>
      </c>
      <c r="J486" s="21">
        <v>115</v>
      </c>
      <c r="K486" s="21" t="s">
        <v>16</v>
      </c>
    </row>
    <row r="487" spans="1:11" ht="13.5" customHeight="1" x14ac:dyDescent="0.2">
      <c r="A487" s="34"/>
      <c r="B487" s="35"/>
      <c r="C487" s="247"/>
      <c r="D487" s="24" t="str">
        <f>COUNT(F485:F486)&amp;" Embarcaciones"</f>
        <v>2 Embarcaciones</v>
      </c>
      <c r="E487" s="24"/>
      <c r="F487" s="25">
        <f>SUM(F485:F486)</f>
        <v>139.82</v>
      </c>
      <c r="G487" s="25">
        <f>SUM(G485:G486)</f>
        <v>153.21</v>
      </c>
      <c r="H487" s="25">
        <f>SUM(H485:H486)</f>
        <v>42.99</v>
      </c>
      <c r="I487" s="25">
        <f>SUM(I485:I486)</f>
        <v>36.04</v>
      </c>
      <c r="J487" s="25">
        <f>SUM(J485:J486)</f>
        <v>480</v>
      </c>
      <c r="K487" s="37"/>
    </row>
    <row r="488" spans="1:11" ht="13.5" customHeight="1" x14ac:dyDescent="0.2">
      <c r="A488" s="21" t="s">
        <v>397</v>
      </c>
      <c r="B488" s="21" t="s">
        <v>101</v>
      </c>
      <c r="C488" s="160" t="s">
        <v>591</v>
      </c>
      <c r="D488" s="21" t="s">
        <v>73</v>
      </c>
      <c r="E488" s="21" t="s">
        <v>278</v>
      </c>
      <c r="F488" s="22">
        <v>8.68</v>
      </c>
      <c r="G488" s="22">
        <v>8.51</v>
      </c>
      <c r="H488" s="22">
        <v>12.05</v>
      </c>
      <c r="I488" s="22">
        <v>9.27</v>
      </c>
      <c r="J488" s="21">
        <v>110</v>
      </c>
      <c r="K488" s="21" t="s">
        <v>16</v>
      </c>
    </row>
    <row r="489" spans="1:11" ht="13.5" customHeight="1" x14ac:dyDescent="0.2">
      <c r="A489" s="21" t="s">
        <v>304</v>
      </c>
      <c r="B489" s="21" t="s">
        <v>200</v>
      </c>
      <c r="C489" s="160" t="s">
        <v>104</v>
      </c>
      <c r="D489" s="21" t="s">
        <v>73</v>
      </c>
      <c r="E489" s="21" t="s">
        <v>278</v>
      </c>
      <c r="F489" s="22">
        <v>10.1</v>
      </c>
      <c r="G489" s="22">
        <v>8.17</v>
      </c>
      <c r="H489" s="22">
        <v>11.49</v>
      </c>
      <c r="I489" s="22">
        <v>9.24</v>
      </c>
      <c r="J489" s="21">
        <v>95</v>
      </c>
      <c r="K489" s="21" t="s">
        <v>16</v>
      </c>
    </row>
    <row r="490" spans="1:11" ht="13.5" customHeight="1" x14ac:dyDescent="0.2">
      <c r="A490" s="34"/>
      <c r="B490" s="35"/>
      <c r="C490" s="247"/>
      <c r="D490" s="24" t="str">
        <f>COUNT(F488:F489)&amp;" Embarcaciones"</f>
        <v>2 Embarcaciones</v>
      </c>
      <c r="E490" s="24"/>
      <c r="F490" s="25">
        <f>SUM(F488:F489)</f>
        <v>18.78</v>
      </c>
      <c r="G490" s="25">
        <f>SUM(G488:G489)</f>
        <v>16.68</v>
      </c>
      <c r="H490" s="25">
        <f>SUM(H488:H489)</f>
        <v>23.54</v>
      </c>
      <c r="I490" s="25">
        <f>SUM(I488:I489)</f>
        <v>18.509999999999998</v>
      </c>
      <c r="J490" s="25">
        <f>SUM(J488:J489)</f>
        <v>205</v>
      </c>
      <c r="K490" s="37"/>
    </row>
    <row r="491" spans="1:11" ht="13.5" customHeight="1" thickBot="1" x14ac:dyDescent="0.25">
      <c r="A491" s="361" t="str">
        <f>"TOTAL "&amp; E489</f>
        <v>TOTAL LASTRES</v>
      </c>
      <c r="B491" s="361"/>
      <c r="C491" s="361"/>
      <c r="D491" s="236" t="s">
        <v>586</v>
      </c>
      <c r="E491" s="236"/>
      <c r="F491" s="63">
        <f>F490+F487+F484</f>
        <v>232.68</v>
      </c>
      <c r="G491" s="63">
        <f>G490+G487+G484</f>
        <v>236.09</v>
      </c>
      <c r="H491" s="63">
        <f>H490+H487+H484</f>
        <v>184.25</v>
      </c>
      <c r="I491" s="63">
        <f>I490+I487+I484</f>
        <v>120.16</v>
      </c>
      <c r="J491" s="63">
        <f>J490+J487+J484</f>
        <v>1294</v>
      </c>
      <c r="K491" s="236"/>
    </row>
    <row r="492" spans="1:11" ht="13.5" customHeight="1" thickTop="1" x14ac:dyDescent="0.2">
      <c r="A492" s="21" t="s">
        <v>308</v>
      </c>
      <c r="B492" s="21" t="s">
        <v>101</v>
      </c>
      <c r="C492" s="160" t="s">
        <v>1233</v>
      </c>
      <c r="D492" s="21" t="s">
        <v>29</v>
      </c>
      <c r="E492" s="21" t="s">
        <v>307</v>
      </c>
      <c r="F492" s="22">
        <v>17.03</v>
      </c>
      <c r="G492" s="22">
        <v>21.8</v>
      </c>
      <c r="H492" s="22">
        <v>14.26</v>
      </c>
      <c r="I492" s="22">
        <v>11.85</v>
      </c>
      <c r="J492" s="21">
        <v>210</v>
      </c>
      <c r="K492" s="21" t="s">
        <v>16</v>
      </c>
    </row>
    <row r="493" spans="1:11" ht="13.5" customHeight="1" x14ac:dyDescent="0.2">
      <c r="A493" s="21" t="s">
        <v>316</v>
      </c>
      <c r="B493" s="21" t="s">
        <v>101</v>
      </c>
      <c r="C493" s="160" t="s">
        <v>596</v>
      </c>
      <c r="D493" s="21" t="s">
        <v>29</v>
      </c>
      <c r="E493" s="21" t="s">
        <v>307</v>
      </c>
      <c r="F493" s="22">
        <v>4.74</v>
      </c>
      <c r="G493" s="22">
        <v>3.88</v>
      </c>
      <c r="H493" s="22">
        <v>9.25</v>
      </c>
      <c r="I493" s="22">
        <v>7.79</v>
      </c>
      <c r="J493" s="21">
        <v>50</v>
      </c>
      <c r="K493" s="21" t="s">
        <v>36</v>
      </c>
    </row>
    <row r="494" spans="1:11" ht="13.5" customHeight="1" x14ac:dyDescent="0.2">
      <c r="A494" s="21" t="s">
        <v>309</v>
      </c>
      <c r="B494" s="21" t="s">
        <v>310</v>
      </c>
      <c r="C494" s="160" t="s">
        <v>1238</v>
      </c>
      <c r="D494" s="21" t="s">
        <v>29</v>
      </c>
      <c r="E494" s="21" t="s">
        <v>307</v>
      </c>
      <c r="F494" s="22">
        <v>4.92</v>
      </c>
      <c r="G494" s="22">
        <v>5.58</v>
      </c>
      <c r="H494" s="22">
        <v>10.7</v>
      </c>
      <c r="I494" s="22"/>
      <c r="J494" s="21">
        <v>76</v>
      </c>
      <c r="K494" s="21" t="s">
        <v>36</v>
      </c>
    </row>
    <row r="495" spans="1:11" ht="13.5" customHeight="1" x14ac:dyDescent="0.2">
      <c r="A495" s="21" t="s">
        <v>314</v>
      </c>
      <c r="B495" s="21" t="s">
        <v>101</v>
      </c>
      <c r="C495" s="160" t="s">
        <v>1245</v>
      </c>
      <c r="D495" s="21" t="s">
        <v>29</v>
      </c>
      <c r="E495" s="21" t="s">
        <v>307</v>
      </c>
      <c r="F495" s="22">
        <v>8.0299999999999994</v>
      </c>
      <c r="G495" s="22">
        <v>7.05</v>
      </c>
      <c r="H495" s="22">
        <v>11.49</v>
      </c>
      <c r="I495" s="22">
        <v>9.24</v>
      </c>
      <c r="J495" s="21">
        <v>90</v>
      </c>
      <c r="K495" s="21" t="s">
        <v>16</v>
      </c>
    </row>
    <row r="496" spans="1:11" ht="13.5" customHeight="1" x14ac:dyDescent="0.2">
      <c r="A496" s="21" t="s">
        <v>306</v>
      </c>
      <c r="B496" s="21" t="s">
        <v>101</v>
      </c>
      <c r="C496" s="160" t="s">
        <v>1214</v>
      </c>
      <c r="D496" s="21" t="s">
        <v>29</v>
      </c>
      <c r="E496" s="21" t="s">
        <v>307</v>
      </c>
      <c r="F496" s="22">
        <v>6.42</v>
      </c>
      <c r="G496" s="22">
        <v>4.5599999999999996</v>
      </c>
      <c r="H496" s="22">
        <v>9.52</v>
      </c>
      <c r="I496" s="22">
        <v>8.09</v>
      </c>
      <c r="J496" s="21">
        <v>74.069999999999993</v>
      </c>
      <c r="K496" s="21" t="s">
        <v>36</v>
      </c>
    </row>
    <row r="497" spans="1:11" ht="13.5" customHeight="1" x14ac:dyDescent="0.2">
      <c r="A497" s="21" t="s">
        <v>318</v>
      </c>
      <c r="B497" s="21" t="s">
        <v>101</v>
      </c>
      <c r="C497" s="160" t="s">
        <v>42</v>
      </c>
      <c r="D497" s="21" t="s">
        <v>29</v>
      </c>
      <c r="E497" s="21" t="s">
        <v>307</v>
      </c>
      <c r="F497" s="22">
        <v>5.5</v>
      </c>
      <c r="G497" s="22">
        <v>4.4000000000000004</v>
      </c>
      <c r="H497" s="22">
        <v>9.6</v>
      </c>
      <c r="I497" s="22">
        <v>7.85</v>
      </c>
      <c r="J497" s="21">
        <v>64</v>
      </c>
      <c r="K497" s="21" t="s">
        <v>16</v>
      </c>
    </row>
    <row r="498" spans="1:11" ht="13.5" customHeight="1" x14ac:dyDescent="0.2">
      <c r="A498" s="39" t="s">
        <v>312</v>
      </c>
      <c r="B498" s="39" t="s">
        <v>71</v>
      </c>
      <c r="C498" s="248" t="s">
        <v>313</v>
      </c>
      <c r="D498" s="39" t="s">
        <v>29</v>
      </c>
      <c r="E498" s="39" t="s">
        <v>307</v>
      </c>
      <c r="F498" s="39">
        <v>19.329999999999998</v>
      </c>
      <c r="G498" s="39">
        <v>15.6</v>
      </c>
      <c r="H498" s="39">
        <v>13.94</v>
      </c>
      <c r="I498" s="39">
        <v>11.59</v>
      </c>
      <c r="J498" s="39">
        <v>104</v>
      </c>
      <c r="K498" s="39" t="s">
        <v>16</v>
      </c>
    </row>
    <row r="499" spans="1:11" ht="13.5" customHeight="1" x14ac:dyDescent="0.2">
      <c r="A499" s="39" t="s">
        <v>298</v>
      </c>
      <c r="B499" s="39" t="s">
        <v>200</v>
      </c>
      <c r="C499" s="248" t="s">
        <v>299</v>
      </c>
      <c r="D499" s="39" t="s">
        <v>29</v>
      </c>
      <c r="E499" s="39" t="s">
        <v>307</v>
      </c>
      <c r="F499" s="39">
        <v>4.6900000000000004</v>
      </c>
      <c r="G499" s="39">
        <v>3.88</v>
      </c>
      <c r="H499" s="39">
        <v>8.5</v>
      </c>
      <c r="I499" s="39">
        <v>6.8</v>
      </c>
      <c r="J499" s="39">
        <v>60</v>
      </c>
      <c r="K499" s="39" t="s">
        <v>36</v>
      </c>
    </row>
    <row r="500" spans="1:11" ht="13.5" customHeight="1" x14ac:dyDescent="0.2">
      <c r="A500" s="23"/>
      <c r="B500" s="24"/>
      <c r="C500" s="245"/>
      <c r="D500" s="24" t="str">
        <f>COUNT(G492:G499)&amp;" Embarcaciones"</f>
        <v>8 Embarcaciones</v>
      </c>
      <c r="E500" s="24"/>
      <c r="F500" s="25">
        <f>SUM(F492:F499)</f>
        <v>70.66</v>
      </c>
      <c r="G500" s="25">
        <f>SUM(G492:G499)</f>
        <v>66.75</v>
      </c>
      <c r="H500" s="25">
        <f>SUM(H492:H499)</f>
        <v>87.259999999999991</v>
      </c>
      <c r="I500" s="25">
        <f>SUM(I492:I499)</f>
        <v>63.209999999999994</v>
      </c>
      <c r="J500" s="25">
        <f>SUM(J492:J499)</f>
        <v>728.06999999999994</v>
      </c>
      <c r="K500" s="26"/>
    </row>
    <row r="501" spans="1:11" ht="13.5" customHeight="1" thickBot="1" x14ac:dyDescent="0.25">
      <c r="A501" s="361" t="str">
        <f>"TOTAL "&amp; E499</f>
        <v>TOTAL LLANES</v>
      </c>
      <c r="B501" s="361"/>
      <c r="C501" s="361"/>
      <c r="D501" s="236" t="s">
        <v>445</v>
      </c>
      <c r="E501" s="236"/>
      <c r="F501" s="63">
        <f>F500</f>
        <v>70.66</v>
      </c>
      <c r="G501" s="63">
        <f>G500</f>
        <v>66.75</v>
      </c>
      <c r="H501" s="63">
        <f>H500</f>
        <v>87.259999999999991</v>
      </c>
      <c r="I501" s="63">
        <f>I500</f>
        <v>63.209999999999994</v>
      </c>
      <c r="J501" s="63">
        <f>J500</f>
        <v>728.06999999999994</v>
      </c>
      <c r="K501" s="236"/>
    </row>
    <row r="502" spans="1:11" ht="13.5" customHeight="1" thickTop="1" x14ac:dyDescent="0.2">
      <c r="A502" s="21" t="s">
        <v>319</v>
      </c>
      <c r="B502" s="21" t="s">
        <v>12</v>
      </c>
      <c r="C502" s="160" t="s">
        <v>294</v>
      </c>
      <c r="D502" s="21" t="s">
        <v>24</v>
      </c>
      <c r="E502" s="21" t="s">
        <v>320</v>
      </c>
      <c r="F502" s="22">
        <v>149.9</v>
      </c>
      <c r="G502" s="22">
        <v>336</v>
      </c>
      <c r="H502" s="22">
        <v>32.6</v>
      </c>
      <c r="I502" s="22">
        <v>26.75</v>
      </c>
      <c r="J502" s="21">
        <v>300</v>
      </c>
      <c r="K502" s="21" t="s">
        <v>16</v>
      </c>
    </row>
    <row r="503" spans="1:11" ht="13.5" customHeight="1" x14ac:dyDescent="0.2">
      <c r="A503" s="34"/>
      <c r="B503" s="35"/>
      <c r="C503" s="247"/>
      <c r="D503" s="24" t="str">
        <f>COUNT(F502)&amp;" Embarcaciones"</f>
        <v>1 Embarcaciones</v>
      </c>
      <c r="E503" s="24"/>
      <c r="F503" s="25">
        <f>F502</f>
        <v>149.9</v>
      </c>
      <c r="G503" s="25">
        <f>G502</f>
        <v>336</v>
      </c>
      <c r="H503" s="25">
        <f>H502</f>
        <v>32.6</v>
      </c>
      <c r="I503" s="25">
        <f>I502</f>
        <v>26.75</v>
      </c>
      <c r="J503" s="25">
        <f>J502</f>
        <v>300</v>
      </c>
      <c r="K503" s="37"/>
    </row>
    <row r="504" spans="1:11" ht="13.5" customHeight="1" x14ac:dyDescent="0.2">
      <c r="A504" s="21" t="s">
        <v>335</v>
      </c>
      <c r="B504" s="21" t="s">
        <v>41</v>
      </c>
      <c r="C504" s="160">
        <v>2079</v>
      </c>
      <c r="D504" s="21" t="s">
        <v>29</v>
      </c>
      <c r="E504" s="21" t="s">
        <v>320</v>
      </c>
      <c r="F504" s="22">
        <v>1.86</v>
      </c>
      <c r="G504" s="22">
        <v>1.66</v>
      </c>
      <c r="H504" s="22">
        <v>6.07</v>
      </c>
      <c r="I504" s="22"/>
      <c r="J504" s="21">
        <v>25</v>
      </c>
      <c r="K504" s="21" t="s">
        <v>32</v>
      </c>
    </row>
    <row r="505" spans="1:11" ht="13.5" customHeight="1" x14ac:dyDescent="0.2">
      <c r="A505" s="21" t="s">
        <v>327</v>
      </c>
      <c r="B505" s="21" t="s">
        <v>41</v>
      </c>
      <c r="C505" s="160">
        <v>2104</v>
      </c>
      <c r="D505" s="21" t="s">
        <v>29</v>
      </c>
      <c r="E505" s="21" t="s">
        <v>320</v>
      </c>
      <c r="F505" s="22">
        <v>9.98</v>
      </c>
      <c r="G505" s="22">
        <v>5.85</v>
      </c>
      <c r="H505" s="22">
        <v>9.35</v>
      </c>
      <c r="I505" s="22"/>
      <c r="J505" s="21">
        <v>75</v>
      </c>
      <c r="K505" s="21" t="s">
        <v>32</v>
      </c>
    </row>
    <row r="506" spans="1:11" ht="13.5" customHeight="1" x14ac:dyDescent="0.2">
      <c r="A506" s="21" t="s">
        <v>321</v>
      </c>
      <c r="B506" s="21" t="s">
        <v>71</v>
      </c>
      <c r="C506" s="160" t="s">
        <v>1246</v>
      </c>
      <c r="D506" s="21" t="s">
        <v>29</v>
      </c>
      <c r="E506" s="21" t="s">
        <v>320</v>
      </c>
      <c r="F506" s="22">
        <v>2.2599999999999998</v>
      </c>
      <c r="G506" s="22">
        <v>2.2400000000000002</v>
      </c>
      <c r="H506" s="22">
        <v>7.25</v>
      </c>
      <c r="I506" s="22">
        <v>5.9</v>
      </c>
      <c r="J506" s="21">
        <v>16</v>
      </c>
      <c r="K506" s="21" t="s">
        <v>16</v>
      </c>
    </row>
    <row r="507" spans="1:11" ht="13.5" customHeight="1" x14ac:dyDescent="0.2">
      <c r="A507" s="21" t="s">
        <v>348</v>
      </c>
      <c r="B507" s="21" t="s">
        <v>41</v>
      </c>
      <c r="C507" s="160" t="s">
        <v>1234</v>
      </c>
      <c r="D507" s="21" t="s">
        <v>29</v>
      </c>
      <c r="E507" s="21" t="s">
        <v>320</v>
      </c>
      <c r="F507" s="22">
        <v>1.31</v>
      </c>
      <c r="G507" s="22">
        <v>1.5</v>
      </c>
      <c r="H507" s="22">
        <v>6.99</v>
      </c>
      <c r="I507" s="22"/>
      <c r="J507" s="21">
        <v>25</v>
      </c>
      <c r="K507" s="21" t="s">
        <v>32</v>
      </c>
    </row>
    <row r="508" spans="1:11" ht="13.5" customHeight="1" x14ac:dyDescent="0.2">
      <c r="A508" s="21" t="s">
        <v>343</v>
      </c>
      <c r="B508" s="21" t="s">
        <v>41</v>
      </c>
      <c r="C508" s="160" t="s">
        <v>591</v>
      </c>
      <c r="D508" s="21" t="s">
        <v>29</v>
      </c>
      <c r="E508" s="21" t="s">
        <v>320</v>
      </c>
      <c r="F508" s="22">
        <v>19</v>
      </c>
      <c r="G508" s="22">
        <v>16.739999999999998</v>
      </c>
      <c r="H508" s="22">
        <v>13.67</v>
      </c>
      <c r="I508" s="22">
        <v>11.2</v>
      </c>
      <c r="J508" s="21">
        <v>160</v>
      </c>
      <c r="K508" s="21" t="s">
        <v>16</v>
      </c>
    </row>
    <row r="509" spans="1:11" ht="13.5" customHeight="1" x14ac:dyDescent="0.2">
      <c r="A509" s="21" t="s">
        <v>339</v>
      </c>
      <c r="B509" s="21" t="s">
        <v>41</v>
      </c>
      <c r="C509" s="160" t="s">
        <v>1245</v>
      </c>
      <c r="D509" s="21" t="s">
        <v>29</v>
      </c>
      <c r="E509" s="21" t="s">
        <v>320</v>
      </c>
      <c r="F509" s="22">
        <v>5.13</v>
      </c>
      <c r="G509" s="22">
        <v>3.01</v>
      </c>
      <c r="H509" s="22">
        <v>8.7100000000000009</v>
      </c>
      <c r="I509" s="22"/>
      <c r="J509" s="21">
        <v>65</v>
      </c>
      <c r="K509" s="21" t="s">
        <v>32</v>
      </c>
    </row>
    <row r="510" spans="1:11" ht="13.5" customHeight="1" x14ac:dyDescent="0.2">
      <c r="A510" s="21" t="s">
        <v>349</v>
      </c>
      <c r="B510" s="21" t="s">
        <v>41</v>
      </c>
      <c r="C510" s="160" t="s">
        <v>589</v>
      </c>
      <c r="D510" s="21" t="s">
        <v>29</v>
      </c>
      <c r="E510" s="21" t="s">
        <v>320</v>
      </c>
      <c r="F510" s="22">
        <v>4.0599999999999996</v>
      </c>
      <c r="G510" s="22">
        <v>2.2599999999999998</v>
      </c>
      <c r="H510" s="22">
        <v>7.98</v>
      </c>
      <c r="I510" s="22"/>
      <c r="J510" s="21">
        <v>65</v>
      </c>
      <c r="K510" s="21" t="s">
        <v>36</v>
      </c>
    </row>
    <row r="511" spans="1:11" ht="13.5" customHeight="1" x14ac:dyDescent="0.2">
      <c r="A511" s="21" t="s">
        <v>342</v>
      </c>
      <c r="B511" s="21" t="s">
        <v>41</v>
      </c>
      <c r="C511" s="160" t="s">
        <v>1214</v>
      </c>
      <c r="D511" s="21" t="s">
        <v>29</v>
      </c>
      <c r="E511" s="21" t="s">
        <v>320</v>
      </c>
      <c r="F511" s="22">
        <v>7.26</v>
      </c>
      <c r="G511" s="22">
        <v>6.19</v>
      </c>
      <c r="H511" s="22">
        <v>10.5</v>
      </c>
      <c r="I511" s="22">
        <v>8.25</v>
      </c>
      <c r="J511" s="21">
        <v>83</v>
      </c>
      <c r="K511" s="21" t="s">
        <v>16</v>
      </c>
    </row>
    <row r="512" spans="1:11" ht="13.5" customHeight="1" x14ac:dyDescent="0.2">
      <c r="A512" s="21" t="s">
        <v>337</v>
      </c>
      <c r="B512" s="21" t="s">
        <v>310</v>
      </c>
      <c r="C512" s="160" t="s">
        <v>1218</v>
      </c>
      <c r="D512" s="21" t="s">
        <v>29</v>
      </c>
      <c r="E512" s="21" t="s">
        <v>320</v>
      </c>
      <c r="F512" s="22">
        <v>9.9499999999999993</v>
      </c>
      <c r="G512" s="22">
        <v>9.98</v>
      </c>
      <c r="H512" s="22">
        <v>12.57</v>
      </c>
      <c r="I512" s="22">
        <v>10.199999999999999</v>
      </c>
      <c r="J512" s="21">
        <v>95</v>
      </c>
      <c r="K512" s="21" t="s">
        <v>16</v>
      </c>
    </row>
    <row r="513" spans="1:11" ht="13.5" customHeight="1" x14ac:dyDescent="0.2">
      <c r="A513" s="39" t="s">
        <v>331</v>
      </c>
      <c r="B513" s="39" t="s">
        <v>41</v>
      </c>
      <c r="C513" s="248" t="s">
        <v>102</v>
      </c>
      <c r="D513" s="39" t="s">
        <v>29</v>
      </c>
      <c r="E513" s="39" t="s">
        <v>320</v>
      </c>
      <c r="F513" s="39">
        <v>1.86</v>
      </c>
      <c r="G513" s="39">
        <v>2.34</v>
      </c>
      <c r="H513" s="39">
        <v>7.5</v>
      </c>
      <c r="I513" s="39"/>
      <c r="J513" s="39">
        <v>16</v>
      </c>
      <c r="K513" s="39" t="s">
        <v>32</v>
      </c>
    </row>
    <row r="514" spans="1:11" ht="13.5" customHeight="1" x14ac:dyDescent="0.2">
      <c r="A514" s="39" t="s">
        <v>333</v>
      </c>
      <c r="B514" s="39" t="s">
        <v>41</v>
      </c>
      <c r="C514" s="248" t="s">
        <v>243</v>
      </c>
      <c r="D514" s="39" t="s">
        <v>29</v>
      </c>
      <c r="E514" s="39" t="s">
        <v>320</v>
      </c>
      <c r="F514" s="39">
        <v>5.71</v>
      </c>
      <c r="G514" s="39">
        <v>3.11</v>
      </c>
      <c r="H514" s="39">
        <v>8.1199999999999992</v>
      </c>
      <c r="I514" s="39">
        <v>6.84</v>
      </c>
      <c r="J514" s="39">
        <v>30</v>
      </c>
      <c r="K514" s="39" t="s">
        <v>36</v>
      </c>
    </row>
    <row r="515" spans="1:11" ht="13.5" customHeight="1" x14ac:dyDescent="0.2">
      <c r="A515" s="39" t="s">
        <v>344</v>
      </c>
      <c r="B515" s="39" t="s">
        <v>41</v>
      </c>
      <c r="C515" s="248" t="s">
        <v>294</v>
      </c>
      <c r="D515" s="39" t="s">
        <v>29</v>
      </c>
      <c r="E515" s="39" t="s">
        <v>320</v>
      </c>
      <c r="F515" s="39">
        <v>5.08</v>
      </c>
      <c r="G515" s="39">
        <v>3.08</v>
      </c>
      <c r="H515" s="39">
        <v>9.5</v>
      </c>
      <c r="I515" s="39">
        <v>8.1999999999999993</v>
      </c>
      <c r="J515" s="39">
        <v>90</v>
      </c>
      <c r="K515" s="39" t="s">
        <v>36</v>
      </c>
    </row>
    <row r="516" spans="1:11" ht="13.5" customHeight="1" x14ac:dyDescent="0.2">
      <c r="A516" s="39" t="s">
        <v>595</v>
      </c>
      <c r="B516" s="39" t="s">
        <v>310</v>
      </c>
      <c r="C516" s="248" t="s">
        <v>597</v>
      </c>
      <c r="D516" s="39" t="s">
        <v>29</v>
      </c>
      <c r="E516" s="39" t="s">
        <v>320</v>
      </c>
      <c r="F516" s="39">
        <v>9.58</v>
      </c>
      <c r="G516" s="39">
        <v>7.64</v>
      </c>
      <c r="H516" s="39">
        <v>11.7</v>
      </c>
      <c r="I516" s="39">
        <v>9.08</v>
      </c>
      <c r="J516" s="39">
        <v>82</v>
      </c>
      <c r="K516" s="39" t="s">
        <v>16</v>
      </c>
    </row>
    <row r="517" spans="1:11" ht="13.5" customHeight="1" x14ac:dyDescent="0.2">
      <c r="A517" s="39" t="s">
        <v>347</v>
      </c>
      <c r="B517" s="39" t="s">
        <v>41</v>
      </c>
      <c r="C517" s="248" t="s">
        <v>211</v>
      </c>
      <c r="D517" s="39" t="s">
        <v>29</v>
      </c>
      <c r="E517" s="39" t="s">
        <v>320</v>
      </c>
      <c r="F517" s="39">
        <v>3.39</v>
      </c>
      <c r="G517" s="39">
        <v>2.68</v>
      </c>
      <c r="H517" s="39">
        <v>7.51</v>
      </c>
      <c r="I517" s="39">
        <v>7.06</v>
      </c>
      <c r="J517" s="39">
        <v>40</v>
      </c>
      <c r="K517" s="39" t="s">
        <v>36</v>
      </c>
    </row>
    <row r="518" spans="1:11" ht="13.5" customHeight="1" x14ac:dyDescent="0.2">
      <c r="A518" s="39" t="s">
        <v>345</v>
      </c>
      <c r="B518" s="39" t="s">
        <v>346</v>
      </c>
      <c r="C518" s="248" t="s">
        <v>114</v>
      </c>
      <c r="D518" s="39" t="s">
        <v>29</v>
      </c>
      <c r="E518" s="39" t="s">
        <v>320</v>
      </c>
      <c r="F518" s="39">
        <v>1.88</v>
      </c>
      <c r="G518" s="39">
        <v>1.5</v>
      </c>
      <c r="H518" s="39">
        <v>5.92</v>
      </c>
      <c r="I518" s="39">
        <v>5.74</v>
      </c>
      <c r="J518" s="39">
        <v>25</v>
      </c>
      <c r="K518" s="39" t="s">
        <v>36</v>
      </c>
    </row>
    <row r="519" spans="1:11" ht="13.5" customHeight="1" x14ac:dyDescent="0.2">
      <c r="A519" s="39" t="s">
        <v>329</v>
      </c>
      <c r="B519" s="39" t="s">
        <v>45</v>
      </c>
      <c r="C519" s="248">
        <v>1879</v>
      </c>
      <c r="D519" s="39" t="s">
        <v>29</v>
      </c>
      <c r="E519" s="39" t="s">
        <v>320</v>
      </c>
      <c r="F519" s="39">
        <v>1.1200000000000001</v>
      </c>
      <c r="G519" s="39">
        <v>0.98</v>
      </c>
      <c r="H519" s="39">
        <v>5.8</v>
      </c>
      <c r="I519" s="39"/>
      <c r="J519" s="39">
        <v>15</v>
      </c>
      <c r="K519" s="39" t="s">
        <v>32</v>
      </c>
    </row>
    <row r="520" spans="1:11" ht="13.5" customHeight="1" x14ac:dyDescent="0.2">
      <c r="A520" s="39" t="s">
        <v>325</v>
      </c>
      <c r="B520" s="39" t="s">
        <v>45</v>
      </c>
      <c r="C520" s="248">
        <v>1339</v>
      </c>
      <c r="D520" s="39" t="s">
        <v>29</v>
      </c>
      <c r="E520" s="39" t="s">
        <v>320</v>
      </c>
      <c r="F520" s="39">
        <v>0.86</v>
      </c>
      <c r="G520" s="39">
        <v>1.34</v>
      </c>
      <c r="H520" s="39">
        <v>5.9</v>
      </c>
      <c r="I520" s="39">
        <v>4.2</v>
      </c>
      <c r="J520" s="39">
        <v>25</v>
      </c>
      <c r="K520" s="39" t="s">
        <v>36</v>
      </c>
    </row>
    <row r="521" spans="1:11" ht="13.5" customHeight="1" x14ac:dyDescent="0.2">
      <c r="A521" s="39" t="s">
        <v>340</v>
      </c>
      <c r="B521" s="39" t="s">
        <v>249</v>
      </c>
      <c r="C521" s="248" t="s">
        <v>341</v>
      </c>
      <c r="D521" s="39" t="s">
        <v>29</v>
      </c>
      <c r="E521" s="39" t="s">
        <v>320</v>
      </c>
      <c r="F521" s="39">
        <v>2.72</v>
      </c>
      <c r="G521" s="39">
        <v>1.51</v>
      </c>
      <c r="H521" s="39">
        <v>6.02</v>
      </c>
      <c r="I521" s="39">
        <v>5.7</v>
      </c>
      <c r="J521" s="39">
        <v>30</v>
      </c>
      <c r="K521" s="39" t="s">
        <v>36</v>
      </c>
    </row>
    <row r="522" spans="1:11" ht="13.5" customHeight="1" x14ac:dyDescent="0.2">
      <c r="A522" s="39" t="s">
        <v>324</v>
      </c>
      <c r="B522" s="39" t="s">
        <v>41</v>
      </c>
      <c r="C522" s="248" t="s">
        <v>258</v>
      </c>
      <c r="D522" s="39" t="s">
        <v>29</v>
      </c>
      <c r="E522" s="39" t="s">
        <v>320</v>
      </c>
      <c r="F522" s="39">
        <v>2.87</v>
      </c>
      <c r="G522" s="39">
        <v>1.69</v>
      </c>
      <c r="H522" s="39">
        <v>6.49</v>
      </c>
      <c r="I522" s="39"/>
      <c r="J522" s="39">
        <v>30</v>
      </c>
      <c r="K522" s="39" t="s">
        <v>36</v>
      </c>
    </row>
    <row r="523" spans="1:11" ht="13.5" customHeight="1" x14ac:dyDescent="0.2">
      <c r="A523" s="34"/>
      <c r="B523" s="35"/>
      <c r="C523" s="247"/>
      <c r="D523" s="24" t="str">
        <f>COUNT(F504:F522)&amp;" Embarcaciones"</f>
        <v>19 Embarcaciones</v>
      </c>
      <c r="E523" s="24"/>
      <c r="F523" s="25">
        <f>SUM(F504:F522)</f>
        <v>95.88</v>
      </c>
      <c r="G523" s="25">
        <f>SUM(G504:G522)</f>
        <v>75.300000000000011</v>
      </c>
      <c r="H523" s="25">
        <f>SUM(H504:H522)</f>
        <v>157.55000000000004</v>
      </c>
      <c r="I523" s="25">
        <f>SUM(I504:I522)</f>
        <v>82.37</v>
      </c>
      <c r="J523" s="25">
        <f>SUM(J504:J522)</f>
        <v>992</v>
      </c>
      <c r="K523" s="37"/>
    </row>
    <row r="524" spans="1:11" ht="13.5" customHeight="1" x14ac:dyDescent="0.2">
      <c r="A524" s="39" t="s">
        <v>352</v>
      </c>
      <c r="B524" s="39" t="s">
        <v>101</v>
      </c>
      <c r="C524" s="248">
        <v>173</v>
      </c>
      <c r="D524" s="39" t="s">
        <v>73</v>
      </c>
      <c r="E524" s="39" t="s">
        <v>320</v>
      </c>
      <c r="F524" s="39">
        <v>2.13</v>
      </c>
      <c r="G524" s="39">
        <v>1.77</v>
      </c>
      <c r="H524" s="39">
        <v>6.92</v>
      </c>
      <c r="I524" s="39">
        <v>5.75</v>
      </c>
      <c r="J524" s="39">
        <v>28</v>
      </c>
      <c r="K524" s="39" t="s">
        <v>32</v>
      </c>
    </row>
    <row r="525" spans="1:11" ht="13.5" customHeight="1" x14ac:dyDescent="0.2">
      <c r="A525" s="34"/>
      <c r="B525" s="35"/>
      <c r="C525" s="247"/>
      <c r="D525" s="24" t="str">
        <f>COUNT(F524)&amp;" Embarcaciones"</f>
        <v>1 Embarcaciones</v>
      </c>
      <c r="E525" s="24"/>
      <c r="F525" s="25">
        <f>F524</f>
        <v>2.13</v>
      </c>
      <c r="G525" s="25">
        <f>G524</f>
        <v>1.77</v>
      </c>
      <c r="H525" s="25">
        <f>H524</f>
        <v>6.92</v>
      </c>
      <c r="I525" s="25">
        <f>I524</f>
        <v>5.75</v>
      </c>
      <c r="J525" s="25">
        <f>J524</f>
        <v>28</v>
      </c>
      <c r="K525" s="37"/>
    </row>
    <row r="526" spans="1:11" ht="13.5" customHeight="1" thickBot="1" x14ac:dyDescent="0.25">
      <c r="A526" s="361" t="str">
        <f>"TOTAL "&amp; E524</f>
        <v>TOTAL LUANCO</v>
      </c>
      <c r="B526" s="361"/>
      <c r="C526" s="361"/>
      <c r="D526" s="236" t="s">
        <v>354</v>
      </c>
      <c r="E526" s="236"/>
      <c r="F526" s="63">
        <f>F525+F523+F503</f>
        <v>247.91</v>
      </c>
      <c r="G526" s="63">
        <f>G525+G523+G503</f>
        <v>413.07</v>
      </c>
      <c r="H526" s="63">
        <f>H525+H523+H503</f>
        <v>197.07000000000002</v>
      </c>
      <c r="I526" s="63">
        <f>I525+I523+I503</f>
        <v>114.87</v>
      </c>
      <c r="J526" s="63">
        <f>J525+J523+J503</f>
        <v>1320</v>
      </c>
      <c r="K526" s="236"/>
    </row>
    <row r="527" spans="1:11" ht="13.5" customHeight="1" thickTop="1" x14ac:dyDescent="0.2">
      <c r="A527" s="39" t="s">
        <v>358</v>
      </c>
      <c r="B527" s="39" t="s">
        <v>27</v>
      </c>
      <c r="C527" s="248" t="s">
        <v>1247</v>
      </c>
      <c r="D527" s="39" t="s">
        <v>29</v>
      </c>
      <c r="E527" s="39" t="s">
        <v>357</v>
      </c>
      <c r="F527" s="39">
        <v>8.4</v>
      </c>
      <c r="G527" s="39">
        <v>7.53</v>
      </c>
      <c r="H527" s="39">
        <v>10.85</v>
      </c>
      <c r="I527" s="39">
        <v>9.0500000000000007</v>
      </c>
      <c r="J527" s="39">
        <v>44</v>
      </c>
      <c r="K527" s="39" t="s">
        <v>32</v>
      </c>
    </row>
    <row r="528" spans="1:11" ht="13.5" customHeight="1" x14ac:dyDescent="0.2">
      <c r="A528" s="39" t="s">
        <v>355</v>
      </c>
      <c r="B528" s="39" t="s">
        <v>71</v>
      </c>
      <c r="C528" s="248" t="s">
        <v>1248</v>
      </c>
      <c r="D528" s="39" t="s">
        <v>29</v>
      </c>
      <c r="E528" s="39" t="s">
        <v>357</v>
      </c>
      <c r="F528" s="39">
        <v>3.4</v>
      </c>
      <c r="G528" s="39">
        <v>2.0299999999999998</v>
      </c>
      <c r="H528" s="39">
        <v>8.6</v>
      </c>
      <c r="I528" s="39">
        <v>6.4</v>
      </c>
      <c r="J528" s="39">
        <v>15</v>
      </c>
      <c r="K528" s="39" t="s">
        <v>32</v>
      </c>
    </row>
    <row r="529" spans="1:11" ht="13.5" customHeight="1" x14ac:dyDescent="0.2">
      <c r="A529" s="39" t="s">
        <v>379</v>
      </c>
      <c r="B529" s="39" t="s">
        <v>380</v>
      </c>
      <c r="C529" s="248" t="s">
        <v>1235</v>
      </c>
      <c r="D529" s="39" t="s">
        <v>29</v>
      </c>
      <c r="E529" s="39" t="s">
        <v>357</v>
      </c>
      <c r="F529" s="39">
        <v>7.18</v>
      </c>
      <c r="G529" s="39">
        <v>6.83</v>
      </c>
      <c r="H529" s="39">
        <v>11.4</v>
      </c>
      <c r="I529" s="39"/>
      <c r="J529" s="39">
        <v>60</v>
      </c>
      <c r="K529" s="39" t="s">
        <v>32</v>
      </c>
    </row>
    <row r="530" spans="1:11" ht="13.5" customHeight="1" x14ac:dyDescent="0.2">
      <c r="A530" s="39" t="s">
        <v>370</v>
      </c>
      <c r="B530" s="39" t="s">
        <v>71</v>
      </c>
      <c r="C530" s="248" t="s">
        <v>1233</v>
      </c>
      <c r="D530" s="39" t="s">
        <v>29</v>
      </c>
      <c r="E530" s="39" t="s">
        <v>357</v>
      </c>
      <c r="F530" s="39">
        <v>5.65</v>
      </c>
      <c r="G530" s="39">
        <v>3.18</v>
      </c>
      <c r="H530" s="39">
        <v>9.8000000000000007</v>
      </c>
      <c r="I530" s="39">
        <v>7.84</v>
      </c>
      <c r="J530" s="39">
        <v>45</v>
      </c>
      <c r="K530" s="39" t="s">
        <v>32</v>
      </c>
    </row>
    <row r="531" spans="1:11" ht="13.5" customHeight="1" x14ac:dyDescent="0.2">
      <c r="A531" s="39" t="s">
        <v>360</v>
      </c>
      <c r="B531" s="39" t="s">
        <v>71</v>
      </c>
      <c r="C531" s="248" t="s">
        <v>1225</v>
      </c>
      <c r="D531" s="39" t="s">
        <v>29</v>
      </c>
      <c r="E531" s="39" t="s">
        <v>357</v>
      </c>
      <c r="F531" s="39">
        <v>8.6999999999999993</v>
      </c>
      <c r="G531" s="39">
        <v>9.59</v>
      </c>
      <c r="H531" s="39">
        <v>12.4</v>
      </c>
      <c r="I531" s="39">
        <v>10</v>
      </c>
      <c r="J531" s="39">
        <v>49</v>
      </c>
      <c r="K531" s="39" t="s">
        <v>16</v>
      </c>
    </row>
    <row r="532" spans="1:11" ht="13.5" customHeight="1" x14ac:dyDescent="0.2">
      <c r="A532" s="39" t="s">
        <v>361</v>
      </c>
      <c r="B532" s="39" t="s">
        <v>71</v>
      </c>
      <c r="C532" s="248" t="s">
        <v>1243</v>
      </c>
      <c r="D532" s="39" t="s">
        <v>29</v>
      </c>
      <c r="E532" s="39" t="s">
        <v>357</v>
      </c>
      <c r="F532" s="39">
        <v>5.26</v>
      </c>
      <c r="G532" s="39">
        <v>5.7</v>
      </c>
      <c r="H532" s="39">
        <v>10.1</v>
      </c>
      <c r="I532" s="39">
        <v>8.1999999999999993</v>
      </c>
      <c r="J532" s="39">
        <v>22</v>
      </c>
      <c r="K532" s="39" t="s">
        <v>16</v>
      </c>
    </row>
    <row r="533" spans="1:11" ht="13.5" customHeight="1" x14ac:dyDescent="0.2">
      <c r="A533" s="39" t="s">
        <v>373</v>
      </c>
      <c r="B533" s="39" t="s">
        <v>71</v>
      </c>
      <c r="C533" s="248" t="s">
        <v>1249</v>
      </c>
      <c r="D533" s="39" t="s">
        <v>29</v>
      </c>
      <c r="E533" s="39" t="s">
        <v>357</v>
      </c>
      <c r="F533" s="39">
        <v>5.83</v>
      </c>
      <c r="G533" s="39">
        <v>5.95</v>
      </c>
      <c r="H533" s="39">
        <v>10.5</v>
      </c>
      <c r="I533" s="39">
        <v>8.9600000000000009</v>
      </c>
      <c r="J533" s="39">
        <v>40</v>
      </c>
      <c r="K533" s="39" t="s">
        <v>36</v>
      </c>
    </row>
    <row r="534" spans="1:11" ht="13.5" customHeight="1" x14ac:dyDescent="0.2">
      <c r="A534" s="39" t="s">
        <v>366</v>
      </c>
      <c r="B534" s="39" t="s">
        <v>71</v>
      </c>
      <c r="C534" s="248" t="s">
        <v>1250</v>
      </c>
      <c r="D534" s="39" t="s">
        <v>29</v>
      </c>
      <c r="E534" s="39" t="s">
        <v>357</v>
      </c>
      <c r="F534" s="39">
        <v>8.66</v>
      </c>
      <c r="G534" s="39">
        <v>9.59</v>
      </c>
      <c r="H534" s="39">
        <v>12.4</v>
      </c>
      <c r="I534" s="39">
        <v>10</v>
      </c>
      <c r="J534" s="39">
        <v>45</v>
      </c>
      <c r="K534" s="39" t="s">
        <v>16</v>
      </c>
    </row>
    <row r="535" spans="1:11" ht="13.5" customHeight="1" x14ac:dyDescent="0.2">
      <c r="A535" s="39" t="s">
        <v>388</v>
      </c>
      <c r="B535" s="39" t="s">
        <v>71</v>
      </c>
      <c r="C535" s="248" t="s">
        <v>588</v>
      </c>
      <c r="D535" s="39" t="s">
        <v>29</v>
      </c>
      <c r="E535" s="39" t="s">
        <v>357</v>
      </c>
      <c r="F535" s="39">
        <v>6.61</v>
      </c>
      <c r="G535" s="39">
        <v>6.86</v>
      </c>
      <c r="H535" s="39">
        <v>11</v>
      </c>
      <c r="I535" s="39">
        <v>9</v>
      </c>
      <c r="J535" s="39">
        <v>24</v>
      </c>
      <c r="K535" s="39" t="s">
        <v>16</v>
      </c>
    </row>
    <row r="536" spans="1:11" ht="13.5" customHeight="1" x14ac:dyDescent="0.2">
      <c r="A536" s="39" t="s">
        <v>389</v>
      </c>
      <c r="B536" s="39" t="s">
        <v>71</v>
      </c>
      <c r="C536" s="248" t="s">
        <v>1251</v>
      </c>
      <c r="D536" s="39" t="s">
        <v>29</v>
      </c>
      <c r="E536" s="39" t="s">
        <v>357</v>
      </c>
      <c r="F536" s="39">
        <v>7.26</v>
      </c>
      <c r="G536" s="39">
        <v>6.19</v>
      </c>
      <c r="H536" s="39">
        <v>10.5</v>
      </c>
      <c r="I536" s="39">
        <v>8.25</v>
      </c>
      <c r="J536" s="39">
        <v>50</v>
      </c>
      <c r="K536" s="39" t="s">
        <v>16</v>
      </c>
    </row>
    <row r="537" spans="1:11" ht="13.5" customHeight="1" x14ac:dyDescent="0.2">
      <c r="A537" s="39" t="s">
        <v>381</v>
      </c>
      <c r="B537" s="39" t="s">
        <v>270</v>
      </c>
      <c r="C537" s="248" t="s">
        <v>102</v>
      </c>
      <c r="D537" s="39" t="s">
        <v>29</v>
      </c>
      <c r="E537" s="39" t="s">
        <v>357</v>
      </c>
      <c r="F537" s="39">
        <v>5.86</v>
      </c>
      <c r="G537" s="39">
        <v>7.5</v>
      </c>
      <c r="H537" s="39">
        <v>10.8</v>
      </c>
      <c r="I537" s="39">
        <v>9.0500000000000007</v>
      </c>
      <c r="J537" s="39">
        <v>60</v>
      </c>
      <c r="K537" s="39" t="s">
        <v>36</v>
      </c>
    </row>
    <row r="538" spans="1:11" ht="13.5" customHeight="1" x14ac:dyDescent="0.2">
      <c r="A538" s="39" t="s">
        <v>371</v>
      </c>
      <c r="B538" s="39" t="s">
        <v>372</v>
      </c>
      <c r="C538" s="248" t="s">
        <v>1214</v>
      </c>
      <c r="D538" s="39" t="s">
        <v>29</v>
      </c>
      <c r="E538" s="39" t="s">
        <v>357</v>
      </c>
      <c r="F538" s="39">
        <v>9.33</v>
      </c>
      <c r="G538" s="39">
        <v>8.48</v>
      </c>
      <c r="H538" s="39">
        <v>11.03</v>
      </c>
      <c r="I538" s="39">
        <v>9.15</v>
      </c>
      <c r="J538" s="39">
        <v>65</v>
      </c>
      <c r="K538" s="39" t="s">
        <v>36</v>
      </c>
    </row>
    <row r="539" spans="1:11" ht="13.5" customHeight="1" x14ac:dyDescent="0.2">
      <c r="A539" s="39" t="s">
        <v>385</v>
      </c>
      <c r="B539" s="39" t="s">
        <v>71</v>
      </c>
      <c r="C539" s="248" t="s">
        <v>102</v>
      </c>
      <c r="D539" s="39" t="s">
        <v>29</v>
      </c>
      <c r="E539" s="39" t="s">
        <v>357</v>
      </c>
      <c r="F539" s="39">
        <v>5.33</v>
      </c>
      <c r="G539" s="39">
        <v>5.77</v>
      </c>
      <c r="H539" s="39">
        <v>10</v>
      </c>
      <c r="I539" s="39">
        <v>8.3000000000000007</v>
      </c>
      <c r="J539" s="39">
        <v>60</v>
      </c>
      <c r="K539" s="39" t="s">
        <v>32</v>
      </c>
    </row>
    <row r="540" spans="1:11" ht="13.5" customHeight="1" x14ac:dyDescent="0.2">
      <c r="A540" s="39" t="s">
        <v>376</v>
      </c>
      <c r="B540" s="39" t="s">
        <v>71</v>
      </c>
      <c r="C540" s="248" t="s">
        <v>377</v>
      </c>
      <c r="D540" s="39" t="s">
        <v>29</v>
      </c>
      <c r="E540" s="39" t="s">
        <v>357</v>
      </c>
      <c r="F540" s="39">
        <v>5.77</v>
      </c>
      <c r="G540" s="39">
        <v>4.7699999999999996</v>
      </c>
      <c r="H540" s="39">
        <v>9.6</v>
      </c>
      <c r="I540" s="39">
        <v>7.85</v>
      </c>
      <c r="J540" s="39">
        <v>37</v>
      </c>
      <c r="K540" s="39" t="s">
        <v>16</v>
      </c>
    </row>
    <row r="541" spans="1:11" ht="13.5" customHeight="1" x14ac:dyDescent="0.2">
      <c r="A541" s="39" t="s">
        <v>386</v>
      </c>
      <c r="B541" s="39" t="s">
        <v>71</v>
      </c>
      <c r="C541" s="248" t="s">
        <v>387</v>
      </c>
      <c r="D541" s="39" t="s">
        <v>29</v>
      </c>
      <c r="E541" s="39" t="s">
        <v>357</v>
      </c>
      <c r="F541" s="39">
        <v>5.09</v>
      </c>
      <c r="G541" s="39">
        <v>4.01</v>
      </c>
      <c r="H541" s="39">
        <v>9.35</v>
      </c>
      <c r="I541" s="39">
        <v>7.6</v>
      </c>
      <c r="J541" s="39">
        <v>84</v>
      </c>
      <c r="K541" s="39" t="s">
        <v>16</v>
      </c>
    </row>
    <row r="542" spans="1:11" ht="13.5" customHeight="1" x14ac:dyDescent="0.2">
      <c r="A542" s="39" t="s">
        <v>375</v>
      </c>
      <c r="B542" s="39" t="s">
        <v>71</v>
      </c>
      <c r="C542" s="248" t="s">
        <v>85</v>
      </c>
      <c r="D542" s="39" t="s">
        <v>29</v>
      </c>
      <c r="E542" s="39" t="s">
        <v>357</v>
      </c>
      <c r="F542" s="39">
        <v>9.9499999999999993</v>
      </c>
      <c r="G542" s="39">
        <v>7.95</v>
      </c>
      <c r="H542" s="39">
        <v>11.54</v>
      </c>
      <c r="I542" s="39">
        <v>9.51</v>
      </c>
      <c r="J542" s="39">
        <v>35</v>
      </c>
      <c r="K542" s="39" t="s">
        <v>16</v>
      </c>
    </row>
    <row r="543" spans="1:11" ht="13.5" customHeight="1" x14ac:dyDescent="0.2">
      <c r="A543" s="39" t="s">
        <v>378</v>
      </c>
      <c r="B543" s="39" t="s">
        <v>71</v>
      </c>
      <c r="C543" s="248" t="s">
        <v>218</v>
      </c>
      <c r="D543" s="39" t="s">
        <v>29</v>
      </c>
      <c r="E543" s="39" t="s">
        <v>357</v>
      </c>
      <c r="F543" s="39">
        <v>11.23</v>
      </c>
      <c r="G543" s="39">
        <v>8.66</v>
      </c>
      <c r="H543" s="39">
        <v>11.99</v>
      </c>
      <c r="I543" s="39">
        <v>9.35</v>
      </c>
      <c r="J543" s="39">
        <v>95</v>
      </c>
      <c r="K543" s="39" t="s">
        <v>16</v>
      </c>
    </row>
    <row r="544" spans="1:11" ht="13.5" customHeight="1" x14ac:dyDescent="0.2">
      <c r="A544" s="39" t="s">
        <v>382</v>
      </c>
      <c r="B544" s="39" t="s">
        <v>383</v>
      </c>
      <c r="C544" s="248" t="s">
        <v>384</v>
      </c>
      <c r="D544" s="39" t="s">
        <v>29</v>
      </c>
      <c r="E544" s="39" t="s">
        <v>357</v>
      </c>
      <c r="F544" s="39">
        <v>7.8</v>
      </c>
      <c r="G544" s="39">
        <v>4.54</v>
      </c>
      <c r="H544" s="39">
        <v>9.9</v>
      </c>
      <c r="I544" s="39">
        <v>9.1300000000000008</v>
      </c>
      <c r="J544" s="39">
        <v>36</v>
      </c>
      <c r="K544" s="39" t="s">
        <v>36</v>
      </c>
    </row>
    <row r="545" spans="1:11" ht="13.5" customHeight="1" x14ac:dyDescent="0.2">
      <c r="A545" s="39" t="s">
        <v>364</v>
      </c>
      <c r="B545" s="39" t="s">
        <v>71</v>
      </c>
      <c r="C545" s="248">
        <v>1037</v>
      </c>
      <c r="D545" s="39" t="s">
        <v>29</v>
      </c>
      <c r="E545" s="39" t="s">
        <v>357</v>
      </c>
      <c r="F545" s="39">
        <v>0.75</v>
      </c>
      <c r="G545" s="39">
        <v>0.37</v>
      </c>
      <c r="H545" s="39">
        <v>3.74</v>
      </c>
      <c r="I545" s="39"/>
      <c r="J545" s="39">
        <v>6</v>
      </c>
      <c r="K545" s="39" t="s">
        <v>32</v>
      </c>
    </row>
    <row r="546" spans="1:11" ht="13.5" customHeight="1" x14ac:dyDescent="0.2">
      <c r="A546" s="34"/>
      <c r="B546" s="35"/>
      <c r="C546" s="247"/>
      <c r="D546" s="24" t="str">
        <f>COUNT(F527:F545)&amp;" Embarcaciones"</f>
        <v>19 Embarcaciones</v>
      </c>
      <c r="E546" s="24"/>
      <c r="F546" s="25">
        <f>SUM(F527:F545)</f>
        <v>128.06</v>
      </c>
      <c r="G546" s="25">
        <f>SUM(G527:G545)</f>
        <v>115.50000000000001</v>
      </c>
      <c r="H546" s="25">
        <f>SUM(H527:H545)</f>
        <v>195.5</v>
      </c>
      <c r="I546" s="25">
        <f>SUM(I527:I545)</f>
        <v>147.63999999999996</v>
      </c>
      <c r="J546" s="25">
        <f>SUM(J527:J545)</f>
        <v>872</v>
      </c>
      <c r="K546" s="37"/>
    </row>
    <row r="547" spans="1:11" ht="13.5" customHeight="1" x14ac:dyDescent="0.2">
      <c r="A547" s="39" t="s">
        <v>391</v>
      </c>
      <c r="B547" s="39" t="s">
        <v>48</v>
      </c>
      <c r="C547" s="248" t="s">
        <v>1252</v>
      </c>
      <c r="D547" s="39" t="s">
        <v>59</v>
      </c>
      <c r="E547" s="39" t="s">
        <v>357</v>
      </c>
      <c r="F547" s="39">
        <v>49.11</v>
      </c>
      <c r="G547" s="39">
        <v>62.55</v>
      </c>
      <c r="H547" s="39">
        <v>22.5</v>
      </c>
      <c r="I547" s="39">
        <v>18.600000000000001</v>
      </c>
      <c r="J547" s="39">
        <v>240</v>
      </c>
      <c r="K547" s="39" t="s">
        <v>16</v>
      </c>
    </row>
    <row r="548" spans="1:11" ht="13.5" customHeight="1" x14ac:dyDescent="0.2">
      <c r="A548" s="34"/>
      <c r="B548" s="35"/>
      <c r="C548" s="247"/>
      <c r="D548" s="24" t="str">
        <f>COUNT(F547)&amp;" Embarcaciones"</f>
        <v>1 Embarcaciones</v>
      </c>
      <c r="E548" s="24"/>
      <c r="F548" s="25">
        <f>F547</f>
        <v>49.11</v>
      </c>
      <c r="G548" s="25">
        <f>G547</f>
        <v>62.55</v>
      </c>
      <c r="H548" s="25">
        <f>H547</f>
        <v>22.5</v>
      </c>
      <c r="I548" s="25">
        <f>I547</f>
        <v>18.600000000000001</v>
      </c>
      <c r="J548" s="25">
        <f>J547</f>
        <v>240</v>
      </c>
      <c r="K548" s="37"/>
    </row>
    <row r="549" spans="1:11" ht="13.5" customHeight="1" x14ac:dyDescent="0.2">
      <c r="A549" s="39" t="s">
        <v>395</v>
      </c>
      <c r="B549" s="39" t="s">
        <v>71</v>
      </c>
      <c r="C549" s="248">
        <v>1359</v>
      </c>
      <c r="D549" s="39" t="s">
        <v>73</v>
      </c>
      <c r="E549" s="39" t="s">
        <v>357</v>
      </c>
      <c r="F549" s="39">
        <v>10.6</v>
      </c>
      <c r="G549" s="39">
        <v>7.3</v>
      </c>
      <c r="H549" s="39">
        <v>10.5</v>
      </c>
      <c r="I549" s="39"/>
      <c r="J549" s="39">
        <v>115</v>
      </c>
      <c r="K549" s="39" t="s">
        <v>32</v>
      </c>
    </row>
    <row r="550" spans="1:11" ht="13.5" customHeight="1" x14ac:dyDescent="0.2">
      <c r="A550" s="34"/>
      <c r="B550" s="35"/>
      <c r="C550" s="247"/>
      <c r="D550" s="24" t="str">
        <f>COUNT(F549)&amp;" Embarcaciones"</f>
        <v>1 Embarcaciones</v>
      </c>
      <c r="E550" s="24"/>
      <c r="F550" s="25">
        <f>F549</f>
        <v>10.6</v>
      </c>
      <c r="G550" s="25">
        <f>G549</f>
        <v>7.3</v>
      </c>
      <c r="H550" s="25">
        <f>H549</f>
        <v>10.5</v>
      </c>
      <c r="I550" s="25">
        <f>I549</f>
        <v>0</v>
      </c>
      <c r="J550" s="25">
        <f>J549</f>
        <v>115</v>
      </c>
      <c r="K550" s="37"/>
    </row>
    <row r="551" spans="1:11" ht="13.5" customHeight="1" x14ac:dyDescent="0.2">
      <c r="A551" s="39" t="s">
        <v>400</v>
      </c>
      <c r="B551" s="39" t="s">
        <v>71</v>
      </c>
      <c r="C551" s="248" t="s">
        <v>1253</v>
      </c>
      <c r="D551" s="39" t="s">
        <v>89</v>
      </c>
      <c r="E551" s="39" t="s">
        <v>357</v>
      </c>
      <c r="F551" s="39">
        <v>34.03</v>
      </c>
      <c r="G551" s="39">
        <v>77.61</v>
      </c>
      <c r="H551" s="39">
        <v>18</v>
      </c>
      <c r="I551" s="39">
        <v>14.75</v>
      </c>
      <c r="J551" s="39">
        <v>228</v>
      </c>
      <c r="K551" s="39" t="s">
        <v>16</v>
      </c>
    </row>
    <row r="552" spans="1:11" ht="13.5" customHeight="1" x14ac:dyDescent="0.2">
      <c r="A552" s="39" t="s">
        <v>398</v>
      </c>
      <c r="B552" s="39" t="s">
        <v>71</v>
      </c>
      <c r="C552" s="248" t="s">
        <v>1254</v>
      </c>
      <c r="D552" s="39" t="s">
        <v>89</v>
      </c>
      <c r="E552" s="39" t="s">
        <v>357</v>
      </c>
      <c r="F552" s="39">
        <v>33.11</v>
      </c>
      <c r="G552" s="39">
        <v>96.71</v>
      </c>
      <c r="H552" s="39">
        <v>20.6</v>
      </c>
      <c r="I552" s="39">
        <v>15.65</v>
      </c>
      <c r="J552" s="39">
        <v>300</v>
      </c>
      <c r="K552" s="39" t="s">
        <v>16</v>
      </c>
    </row>
    <row r="553" spans="1:11" ht="13.5" customHeight="1" x14ac:dyDescent="0.2">
      <c r="A553" s="39" t="s">
        <v>402</v>
      </c>
      <c r="B553" s="39" t="s">
        <v>27</v>
      </c>
      <c r="C553" s="248" t="s">
        <v>588</v>
      </c>
      <c r="D553" s="39" t="s">
        <v>89</v>
      </c>
      <c r="E553" s="39" t="s">
        <v>357</v>
      </c>
      <c r="F553" s="39">
        <v>14.98</v>
      </c>
      <c r="G553" s="39">
        <v>18.86</v>
      </c>
      <c r="H553" s="39">
        <v>14.95</v>
      </c>
      <c r="I553" s="39">
        <v>12.26</v>
      </c>
      <c r="J553" s="39">
        <v>95</v>
      </c>
      <c r="K553" s="39" t="s">
        <v>32</v>
      </c>
    </row>
    <row r="554" spans="1:11" ht="13.5" customHeight="1" x14ac:dyDescent="0.2">
      <c r="A554" s="39" t="s">
        <v>403</v>
      </c>
      <c r="B554" s="39" t="s">
        <v>404</v>
      </c>
      <c r="C554" s="248" t="s">
        <v>216</v>
      </c>
      <c r="D554" s="39" t="s">
        <v>89</v>
      </c>
      <c r="E554" s="39" t="s">
        <v>357</v>
      </c>
      <c r="F554" s="39">
        <v>36.340000000000003</v>
      </c>
      <c r="G554" s="39">
        <v>67.33</v>
      </c>
      <c r="H554" s="39">
        <v>17.8</v>
      </c>
      <c r="I554" s="39">
        <v>16.350000000000001</v>
      </c>
      <c r="J554" s="39">
        <v>140</v>
      </c>
      <c r="K554" s="39" t="s">
        <v>36</v>
      </c>
    </row>
    <row r="555" spans="1:11" ht="13.5" customHeight="1" x14ac:dyDescent="0.2">
      <c r="A555" s="34"/>
      <c r="B555" s="35"/>
      <c r="C555" s="247"/>
      <c r="D555" s="24" t="str">
        <f>COUNT(F551:F554)&amp;" Embarcaciones"</f>
        <v>4 Embarcaciones</v>
      </c>
      <c r="E555" s="24"/>
      <c r="F555" s="25">
        <f>SUM(F551:F554)</f>
        <v>118.46000000000001</v>
      </c>
      <c r="G555" s="25">
        <f>SUM(G551:G554)</f>
        <v>260.51</v>
      </c>
      <c r="H555" s="25">
        <f>SUM(H551:H554)</f>
        <v>71.349999999999994</v>
      </c>
      <c r="I555" s="25">
        <f>SUM(I551:I554)</f>
        <v>59.01</v>
      </c>
      <c r="J555" s="25">
        <f>SUM(J551:J554)</f>
        <v>763</v>
      </c>
      <c r="K555" s="37"/>
    </row>
    <row r="556" spans="1:11" ht="13.5" customHeight="1" thickBot="1" x14ac:dyDescent="0.25">
      <c r="A556" s="361" t="str">
        <f>"TOTAL "&amp; E554</f>
        <v>TOTAL LUARCA</v>
      </c>
      <c r="B556" s="361"/>
      <c r="C556" s="361"/>
      <c r="D556" s="236" t="s">
        <v>1213</v>
      </c>
      <c r="E556" s="236"/>
      <c r="F556" s="63">
        <f>F555+F550+F548+F546</f>
        <v>306.23</v>
      </c>
      <c r="G556" s="63">
        <f>G555+G550+G548+G546</f>
        <v>445.86</v>
      </c>
      <c r="H556" s="63">
        <f>H555+H550+H548+H546</f>
        <v>299.85000000000002</v>
      </c>
      <c r="I556" s="63">
        <f>I555+I550+I548+I546</f>
        <v>225.24999999999994</v>
      </c>
      <c r="J556" s="63">
        <f>J555+J550+J548+J546</f>
        <v>1990</v>
      </c>
      <c r="K556" s="236"/>
    </row>
    <row r="557" spans="1:11" ht="13.5" customHeight="1" thickTop="1" x14ac:dyDescent="0.2">
      <c r="A557" s="39" t="s">
        <v>411</v>
      </c>
      <c r="B557" s="39" t="s">
        <v>412</v>
      </c>
      <c r="C557" s="248" t="s">
        <v>589</v>
      </c>
      <c r="D557" s="39" t="s">
        <v>29</v>
      </c>
      <c r="E557" s="39" t="s">
        <v>408</v>
      </c>
      <c r="F557" s="39">
        <v>6.17</v>
      </c>
      <c r="G557" s="39">
        <v>5.54</v>
      </c>
      <c r="H557" s="39">
        <v>10.14</v>
      </c>
      <c r="I557" s="39">
        <v>8.25</v>
      </c>
      <c r="J557" s="39">
        <v>25</v>
      </c>
      <c r="K557" s="39" t="s">
        <v>16</v>
      </c>
    </row>
    <row r="558" spans="1:11" ht="13.5" customHeight="1" x14ac:dyDescent="0.2">
      <c r="A558" s="39" t="s">
        <v>409</v>
      </c>
      <c r="B558" s="39" t="s">
        <v>71</v>
      </c>
      <c r="C558" s="248" t="s">
        <v>410</v>
      </c>
      <c r="D558" s="39" t="s">
        <v>29</v>
      </c>
      <c r="E558" s="39" t="s">
        <v>408</v>
      </c>
      <c r="F558" s="39">
        <v>7.68</v>
      </c>
      <c r="G558" s="39">
        <v>6.94</v>
      </c>
      <c r="H558" s="39">
        <v>11</v>
      </c>
      <c r="I558" s="39">
        <v>9.3699999999999992</v>
      </c>
      <c r="J558" s="39">
        <v>85</v>
      </c>
      <c r="K558" s="39" t="s">
        <v>16</v>
      </c>
    </row>
    <row r="559" spans="1:11" ht="13.5" customHeight="1" x14ac:dyDescent="0.2">
      <c r="A559" s="39" t="s">
        <v>407</v>
      </c>
      <c r="B559" s="39" t="s">
        <v>383</v>
      </c>
      <c r="C559" s="248" t="s">
        <v>114</v>
      </c>
      <c r="D559" s="39" t="s">
        <v>29</v>
      </c>
      <c r="E559" s="39" t="s">
        <v>408</v>
      </c>
      <c r="F559" s="39">
        <v>2.73</v>
      </c>
      <c r="G559" s="39">
        <v>1.67</v>
      </c>
      <c r="H559" s="39">
        <v>6.17</v>
      </c>
      <c r="I559" s="39">
        <v>4.9400000000000004</v>
      </c>
      <c r="J559" s="39">
        <v>20</v>
      </c>
      <c r="K559" s="39" t="s">
        <v>36</v>
      </c>
    </row>
    <row r="560" spans="1:11" ht="13.5" customHeight="1" x14ac:dyDescent="0.2">
      <c r="A560" s="39" t="s">
        <v>599</v>
      </c>
      <c r="B560" s="39" t="s">
        <v>383</v>
      </c>
      <c r="C560" s="248" t="s">
        <v>421</v>
      </c>
      <c r="D560" s="39" t="s">
        <v>29</v>
      </c>
      <c r="E560" s="39" t="s">
        <v>408</v>
      </c>
      <c r="F560" s="39">
        <v>8.17</v>
      </c>
      <c r="G560" s="39">
        <v>6.46</v>
      </c>
      <c r="H560" s="39">
        <v>9.99</v>
      </c>
      <c r="I560" s="39">
        <v>8.6199999999999992</v>
      </c>
      <c r="J560" s="39">
        <v>35</v>
      </c>
      <c r="K560" s="39" t="s">
        <v>16</v>
      </c>
    </row>
    <row r="561" spans="1:11" ht="13.5" customHeight="1" x14ac:dyDescent="0.2">
      <c r="A561" s="34"/>
      <c r="B561" s="35"/>
      <c r="C561" s="247"/>
      <c r="D561" s="24" t="str">
        <f>COUNT(F557:F560)&amp;" Embarcaciones"</f>
        <v>4 Embarcaciones</v>
      </c>
      <c r="E561" s="24"/>
      <c r="F561" s="25">
        <f>SUM(F557:F560)</f>
        <v>24.75</v>
      </c>
      <c r="G561" s="25">
        <f>SUM(G557:G560)</f>
        <v>20.61</v>
      </c>
      <c r="H561" s="25">
        <f>SUM(H557:H560)</f>
        <v>37.300000000000004</v>
      </c>
      <c r="I561" s="25">
        <f>SUM(I557:I560)</f>
        <v>31.18</v>
      </c>
      <c r="J561" s="25">
        <f>SUM(J557:J560)</f>
        <v>165</v>
      </c>
      <c r="K561" s="37"/>
    </row>
    <row r="562" spans="1:11" ht="13.5" customHeight="1" x14ac:dyDescent="0.2">
      <c r="A562" s="39" t="s">
        <v>414</v>
      </c>
      <c r="B562" s="39" t="s">
        <v>71</v>
      </c>
      <c r="C562" s="248">
        <v>1321</v>
      </c>
      <c r="D562" s="39" t="s">
        <v>73</v>
      </c>
      <c r="E562" s="39" t="s">
        <v>408</v>
      </c>
      <c r="F562" s="39">
        <v>1.98</v>
      </c>
      <c r="G562" s="39">
        <v>0.89</v>
      </c>
      <c r="H562" s="39">
        <v>5.71</v>
      </c>
      <c r="I562" s="39"/>
      <c r="J562" s="39">
        <v>9</v>
      </c>
      <c r="K562" s="39" t="s">
        <v>32</v>
      </c>
    </row>
    <row r="563" spans="1:11" ht="13.5" customHeight="1" x14ac:dyDescent="0.2">
      <c r="A563" s="34"/>
      <c r="B563" s="35"/>
      <c r="C563" s="247"/>
      <c r="D563" s="24" t="str">
        <f>COUNT(F562)&amp;" Embarcaciones"</f>
        <v>1 Embarcaciones</v>
      </c>
      <c r="E563" s="24"/>
      <c r="F563" s="25">
        <f>F562</f>
        <v>1.98</v>
      </c>
      <c r="G563" s="25">
        <f>G562</f>
        <v>0.89</v>
      </c>
      <c r="H563" s="25">
        <f>H562</f>
        <v>5.71</v>
      </c>
      <c r="I563" s="25">
        <f>I562</f>
        <v>0</v>
      </c>
      <c r="J563" s="25">
        <f>J562</f>
        <v>9</v>
      </c>
      <c r="K563" s="37"/>
    </row>
    <row r="564" spans="1:11" ht="13.5" customHeight="1" thickBot="1" x14ac:dyDescent="0.25">
      <c r="A564" s="361" t="str">
        <f>"TOTAL "&amp; E562</f>
        <v>TOTAL ORTIGUERA</v>
      </c>
      <c r="B564" s="361"/>
      <c r="C564" s="361"/>
      <c r="D564" s="236" t="s">
        <v>69</v>
      </c>
      <c r="E564" s="236"/>
      <c r="F564" s="63">
        <f>F563+F561</f>
        <v>26.73</v>
      </c>
      <c r="G564" s="63">
        <f>G563+G561</f>
        <v>21.5</v>
      </c>
      <c r="H564" s="63">
        <f>H563+H561</f>
        <v>43.010000000000005</v>
      </c>
      <c r="I564" s="63">
        <f>I563+I561</f>
        <v>31.18</v>
      </c>
      <c r="J564" s="63">
        <f>J563+J561</f>
        <v>174</v>
      </c>
      <c r="K564" s="236"/>
    </row>
    <row r="565" spans="1:11" ht="13.5" customHeight="1" thickTop="1" x14ac:dyDescent="0.2">
      <c r="A565" s="39" t="s">
        <v>429</v>
      </c>
      <c r="B565" s="39" t="s">
        <v>76</v>
      </c>
      <c r="C565" s="248" t="s">
        <v>1255</v>
      </c>
      <c r="D565" s="39" t="s">
        <v>29</v>
      </c>
      <c r="E565" s="39" t="s">
        <v>417</v>
      </c>
      <c r="F565" s="39">
        <v>8.61</v>
      </c>
      <c r="G565" s="39">
        <v>5.75</v>
      </c>
      <c r="H565" s="39">
        <v>10.3</v>
      </c>
      <c r="I565" s="39">
        <v>8.9</v>
      </c>
      <c r="J565" s="39">
        <v>60</v>
      </c>
      <c r="K565" s="39" t="s">
        <v>32</v>
      </c>
    </row>
    <row r="566" spans="1:11" ht="13.5" customHeight="1" x14ac:dyDescent="0.2">
      <c r="A566" s="39" t="s">
        <v>416</v>
      </c>
      <c r="B566" s="39" t="s">
        <v>76</v>
      </c>
      <c r="C566" s="248" t="s">
        <v>1245</v>
      </c>
      <c r="D566" s="39" t="s">
        <v>29</v>
      </c>
      <c r="E566" s="39" t="s">
        <v>417</v>
      </c>
      <c r="F566" s="39">
        <v>11.09</v>
      </c>
      <c r="G566" s="39">
        <v>12.45</v>
      </c>
      <c r="H566" s="39">
        <v>12.6</v>
      </c>
      <c r="I566" s="39"/>
      <c r="J566" s="39">
        <v>110</v>
      </c>
      <c r="K566" s="39" t="s">
        <v>16</v>
      </c>
    </row>
    <row r="567" spans="1:11" ht="13.5" customHeight="1" x14ac:dyDescent="0.2">
      <c r="A567" s="39" t="s">
        <v>431</v>
      </c>
      <c r="B567" s="39" t="s">
        <v>12</v>
      </c>
      <c r="C567" s="248" t="s">
        <v>211</v>
      </c>
      <c r="D567" s="39" t="s">
        <v>29</v>
      </c>
      <c r="E567" s="39" t="s">
        <v>417</v>
      </c>
      <c r="F567" s="39">
        <v>3.79</v>
      </c>
      <c r="G567" s="39">
        <v>1.96</v>
      </c>
      <c r="H567" s="39">
        <v>6.8</v>
      </c>
      <c r="I567" s="39">
        <v>5.6</v>
      </c>
      <c r="J567" s="39">
        <v>18</v>
      </c>
      <c r="K567" s="39" t="s">
        <v>36</v>
      </c>
    </row>
    <row r="568" spans="1:11" ht="13.5" customHeight="1" x14ac:dyDescent="0.2">
      <c r="A568" s="39" t="s">
        <v>425</v>
      </c>
      <c r="B568" s="39" t="s">
        <v>12</v>
      </c>
      <c r="C568" s="248" t="s">
        <v>426</v>
      </c>
      <c r="D568" s="39" t="s">
        <v>29</v>
      </c>
      <c r="E568" s="39" t="s">
        <v>417</v>
      </c>
      <c r="F568" s="39">
        <v>4.7699999999999996</v>
      </c>
      <c r="G568" s="39">
        <v>3.99</v>
      </c>
      <c r="H568" s="39">
        <v>8.5</v>
      </c>
      <c r="I568" s="39">
        <v>6.8</v>
      </c>
      <c r="J568" s="39">
        <v>92</v>
      </c>
      <c r="K568" s="39" t="s">
        <v>36</v>
      </c>
    </row>
    <row r="569" spans="1:11" ht="13.5" customHeight="1" x14ac:dyDescent="0.2">
      <c r="A569" s="39" t="s">
        <v>420</v>
      </c>
      <c r="B569" s="39" t="s">
        <v>180</v>
      </c>
      <c r="C569" s="248" t="s">
        <v>421</v>
      </c>
      <c r="D569" s="39" t="s">
        <v>29</v>
      </c>
      <c r="E569" s="39" t="s">
        <v>417</v>
      </c>
      <c r="F569" s="39">
        <v>11.23</v>
      </c>
      <c r="G569" s="39">
        <v>8.2799999999999994</v>
      </c>
      <c r="H569" s="39">
        <v>9.99</v>
      </c>
      <c r="I569" s="39">
        <v>8.64</v>
      </c>
      <c r="J569" s="39">
        <v>40</v>
      </c>
      <c r="K569" s="39" t="s">
        <v>16</v>
      </c>
    </row>
    <row r="570" spans="1:11" ht="13.5" customHeight="1" x14ac:dyDescent="0.2">
      <c r="A570" s="39" t="s">
        <v>423</v>
      </c>
      <c r="B570" s="39" t="s">
        <v>76</v>
      </c>
      <c r="C570" s="248">
        <v>1334</v>
      </c>
      <c r="D570" s="39" t="s">
        <v>29</v>
      </c>
      <c r="E570" s="39" t="s">
        <v>417</v>
      </c>
      <c r="F570" s="39">
        <v>0.72</v>
      </c>
      <c r="G570" s="39">
        <v>0.48</v>
      </c>
      <c r="H570" s="39">
        <v>4.34</v>
      </c>
      <c r="I570" s="39"/>
      <c r="J570" s="39">
        <v>10</v>
      </c>
      <c r="K570" s="39" t="s">
        <v>32</v>
      </c>
    </row>
    <row r="571" spans="1:11" ht="13.5" customHeight="1" x14ac:dyDescent="0.2">
      <c r="A571" s="39" t="s">
        <v>418</v>
      </c>
      <c r="B571" s="39" t="s">
        <v>71</v>
      </c>
      <c r="C571" s="248">
        <v>1038</v>
      </c>
      <c r="D571" s="39" t="s">
        <v>29</v>
      </c>
      <c r="E571" s="39" t="s">
        <v>417</v>
      </c>
      <c r="F571" s="39">
        <v>0.94</v>
      </c>
      <c r="G571" s="39">
        <v>0.5</v>
      </c>
      <c r="H571" s="39">
        <v>4.2300000000000004</v>
      </c>
      <c r="I571" s="39"/>
      <c r="J571" s="39">
        <v>20</v>
      </c>
      <c r="K571" s="39" t="s">
        <v>32</v>
      </c>
    </row>
    <row r="572" spans="1:11" ht="13.5" customHeight="1" x14ac:dyDescent="0.2">
      <c r="A572" s="39" t="s">
        <v>427</v>
      </c>
      <c r="B572" s="39" t="s">
        <v>249</v>
      </c>
      <c r="C572" s="248" t="s">
        <v>1250</v>
      </c>
      <c r="D572" s="39" t="s">
        <v>29</v>
      </c>
      <c r="E572" s="39" t="s">
        <v>417</v>
      </c>
      <c r="F572" s="39">
        <v>2.25</v>
      </c>
      <c r="G572" s="39">
        <v>1.19</v>
      </c>
      <c r="H572" s="39">
        <v>5.9</v>
      </c>
      <c r="I572" s="39"/>
      <c r="J572" s="39">
        <v>30</v>
      </c>
      <c r="K572" s="39" t="s">
        <v>36</v>
      </c>
    </row>
    <row r="573" spans="1:11" ht="13.5" customHeight="1" x14ac:dyDescent="0.2">
      <c r="A573" s="39" t="s">
        <v>422</v>
      </c>
      <c r="B573" s="39" t="s">
        <v>180</v>
      </c>
      <c r="C573" s="248" t="s">
        <v>54</v>
      </c>
      <c r="D573" s="39" t="s">
        <v>29</v>
      </c>
      <c r="E573" s="39" t="s">
        <v>417</v>
      </c>
      <c r="F573" s="39">
        <v>3.4</v>
      </c>
      <c r="G573" s="39">
        <v>1.74</v>
      </c>
      <c r="H573" s="39">
        <v>6.8</v>
      </c>
      <c r="I573" s="39">
        <v>5.44</v>
      </c>
      <c r="J573" s="39">
        <v>15</v>
      </c>
      <c r="K573" s="39" t="s">
        <v>36</v>
      </c>
    </row>
    <row r="574" spans="1:11" ht="13.5" customHeight="1" x14ac:dyDescent="0.2">
      <c r="A574" s="34"/>
      <c r="B574" s="35"/>
      <c r="C574" s="247"/>
      <c r="D574" s="24" t="str">
        <f>COUNT(F565:F573)&amp;" Embarcaciones"</f>
        <v>9 Embarcaciones</v>
      </c>
      <c r="E574" s="24"/>
      <c r="F574" s="25">
        <f>SUM(F565:F573)</f>
        <v>46.79999999999999</v>
      </c>
      <c r="G574" s="25">
        <f>SUM(G565:G573)</f>
        <v>36.339999999999996</v>
      </c>
      <c r="H574" s="25">
        <f>SUM(H565:H573)</f>
        <v>69.460000000000008</v>
      </c>
      <c r="I574" s="25">
        <f>SUM(I565:I573)</f>
        <v>35.380000000000003</v>
      </c>
      <c r="J574" s="25">
        <f>SUM(J565:J573)</f>
        <v>395</v>
      </c>
      <c r="K574" s="37"/>
    </row>
    <row r="575" spans="1:11" ht="13.5" customHeight="1" thickBot="1" x14ac:dyDescent="0.25">
      <c r="A575" s="361" t="str">
        <f>"TOTAL "&amp; E573</f>
        <v>TOTAL OVIÑANA</v>
      </c>
      <c r="B575" s="361"/>
      <c r="C575" s="361"/>
      <c r="D575" s="236" t="s">
        <v>55</v>
      </c>
      <c r="E575" s="236"/>
      <c r="F575" s="63">
        <f>F574</f>
        <v>46.79999999999999</v>
      </c>
      <c r="G575" s="63">
        <f>G574</f>
        <v>36.339999999999996</v>
      </c>
      <c r="H575" s="63">
        <f>H574</f>
        <v>69.460000000000008</v>
      </c>
      <c r="I575" s="63">
        <f>I574</f>
        <v>35.380000000000003</v>
      </c>
      <c r="J575" s="63">
        <f>J574</f>
        <v>395</v>
      </c>
      <c r="K575" s="236"/>
    </row>
    <row r="576" spans="1:11" ht="13.5" customHeight="1" thickTop="1" x14ac:dyDescent="0.2">
      <c r="A576" s="39" t="s">
        <v>440</v>
      </c>
      <c r="B576" s="39" t="s">
        <v>71</v>
      </c>
      <c r="C576" s="248" t="s">
        <v>1232</v>
      </c>
      <c r="D576" s="39" t="s">
        <v>29</v>
      </c>
      <c r="E576" s="39" t="s">
        <v>434</v>
      </c>
      <c r="F576" s="39">
        <v>11.86</v>
      </c>
      <c r="G576" s="39">
        <v>13.97</v>
      </c>
      <c r="H576" s="39">
        <v>11.93</v>
      </c>
      <c r="I576" s="39">
        <v>3.8</v>
      </c>
      <c r="J576" s="39">
        <v>120</v>
      </c>
      <c r="K576" s="39" t="s">
        <v>36</v>
      </c>
    </row>
    <row r="577" spans="1:11" ht="13.5" customHeight="1" x14ac:dyDescent="0.2">
      <c r="A577" s="39" t="s">
        <v>436</v>
      </c>
      <c r="B577" s="39" t="s">
        <v>71</v>
      </c>
      <c r="C577" s="248" t="s">
        <v>1256</v>
      </c>
      <c r="D577" s="39" t="s">
        <v>29</v>
      </c>
      <c r="E577" s="39" t="s">
        <v>434</v>
      </c>
      <c r="F577" s="39">
        <v>9.9</v>
      </c>
      <c r="G577" s="39">
        <v>8.34</v>
      </c>
      <c r="H577" s="39">
        <v>11.75</v>
      </c>
      <c r="I577" s="39">
        <v>9.65</v>
      </c>
      <c r="J577" s="39">
        <v>106</v>
      </c>
      <c r="K577" s="39" t="s">
        <v>16</v>
      </c>
    </row>
    <row r="578" spans="1:11" ht="13.5" customHeight="1" x14ac:dyDescent="0.2">
      <c r="A578" s="39" t="s">
        <v>444</v>
      </c>
      <c r="B578" s="39" t="s">
        <v>71</v>
      </c>
      <c r="C578" s="248" t="s">
        <v>1242</v>
      </c>
      <c r="D578" s="39" t="s">
        <v>29</v>
      </c>
      <c r="E578" s="39" t="s">
        <v>434</v>
      </c>
      <c r="F578" s="39">
        <v>5.5</v>
      </c>
      <c r="G578" s="39">
        <v>4.7699999999999996</v>
      </c>
      <c r="H578" s="39">
        <v>9.6</v>
      </c>
      <c r="I578" s="39">
        <v>7.85</v>
      </c>
      <c r="J578" s="39">
        <v>37</v>
      </c>
      <c r="K578" s="39" t="s">
        <v>16</v>
      </c>
    </row>
    <row r="579" spans="1:11" ht="13.5" customHeight="1" x14ac:dyDescent="0.2">
      <c r="A579" s="39" t="s">
        <v>442</v>
      </c>
      <c r="B579" s="39" t="s">
        <v>71</v>
      </c>
      <c r="C579" s="248" t="s">
        <v>1219</v>
      </c>
      <c r="D579" s="39" t="s">
        <v>29</v>
      </c>
      <c r="E579" s="39" t="s">
        <v>434</v>
      </c>
      <c r="F579" s="39">
        <v>7.26</v>
      </c>
      <c r="G579" s="39">
        <v>6.35</v>
      </c>
      <c r="H579" s="39">
        <v>10.54</v>
      </c>
      <c r="I579" s="39">
        <v>8.25</v>
      </c>
      <c r="J579" s="39">
        <v>50</v>
      </c>
      <c r="K579" s="39" t="s">
        <v>16</v>
      </c>
    </row>
    <row r="580" spans="1:11" ht="13.5" customHeight="1" x14ac:dyDescent="0.2">
      <c r="A580" s="39" t="s">
        <v>432</v>
      </c>
      <c r="B580" s="39" t="s">
        <v>71</v>
      </c>
      <c r="C580" s="248" t="s">
        <v>1220</v>
      </c>
      <c r="D580" s="39" t="s">
        <v>29</v>
      </c>
      <c r="E580" s="39" t="s">
        <v>434</v>
      </c>
      <c r="F580" s="39">
        <v>6.49</v>
      </c>
      <c r="G580" s="39">
        <v>6.36</v>
      </c>
      <c r="H580" s="39">
        <v>10.8</v>
      </c>
      <c r="I580" s="39">
        <v>8.6999999999999993</v>
      </c>
      <c r="J580" s="39">
        <v>85</v>
      </c>
      <c r="K580" s="39" t="s">
        <v>16</v>
      </c>
    </row>
    <row r="581" spans="1:11" ht="13.5" customHeight="1" x14ac:dyDescent="0.2">
      <c r="A581" s="39" t="s">
        <v>441</v>
      </c>
      <c r="B581" s="39" t="s">
        <v>71</v>
      </c>
      <c r="C581" s="248" t="s">
        <v>1218</v>
      </c>
      <c r="D581" s="39" t="s">
        <v>29</v>
      </c>
      <c r="E581" s="39" t="s">
        <v>434</v>
      </c>
      <c r="F581" s="39">
        <v>7.26</v>
      </c>
      <c r="G581" s="39">
        <v>6.35</v>
      </c>
      <c r="H581" s="39">
        <v>10.54</v>
      </c>
      <c r="I581" s="39">
        <v>8.25</v>
      </c>
      <c r="J581" s="39">
        <v>25</v>
      </c>
      <c r="K581" s="39" t="s">
        <v>16</v>
      </c>
    </row>
    <row r="582" spans="1:11" ht="13.5" customHeight="1" x14ac:dyDescent="0.2">
      <c r="A582" s="39" t="s">
        <v>438</v>
      </c>
      <c r="B582" s="39" t="s">
        <v>48</v>
      </c>
      <c r="C582" s="248" t="s">
        <v>439</v>
      </c>
      <c r="D582" s="39" t="s">
        <v>29</v>
      </c>
      <c r="E582" s="39" t="s">
        <v>434</v>
      </c>
      <c r="F582" s="39">
        <v>2.39</v>
      </c>
      <c r="G582" s="39">
        <v>1.22</v>
      </c>
      <c r="H582" s="39">
        <v>5.95</v>
      </c>
      <c r="I582" s="39">
        <v>5.0999999999999996</v>
      </c>
      <c r="J582" s="39">
        <v>19</v>
      </c>
      <c r="K582" s="39" t="s">
        <v>36</v>
      </c>
    </row>
    <row r="583" spans="1:11" ht="13.5" customHeight="1" x14ac:dyDescent="0.2">
      <c r="A583" s="39" t="s">
        <v>435</v>
      </c>
      <c r="B583" s="39" t="s">
        <v>71</v>
      </c>
      <c r="C583" s="248" t="s">
        <v>51</v>
      </c>
      <c r="D583" s="39" t="s">
        <v>29</v>
      </c>
      <c r="E583" s="39" t="s">
        <v>434</v>
      </c>
      <c r="F583" s="39">
        <v>11.01</v>
      </c>
      <c r="G583" s="39">
        <v>9.16</v>
      </c>
      <c r="H583" s="39">
        <v>11.99</v>
      </c>
      <c r="I583" s="39">
        <v>9.59</v>
      </c>
      <c r="J583" s="39">
        <v>102</v>
      </c>
      <c r="K583" s="39" t="s">
        <v>16</v>
      </c>
    </row>
    <row r="584" spans="1:11" ht="13.5" customHeight="1" x14ac:dyDescent="0.2">
      <c r="A584" s="39" t="s">
        <v>600</v>
      </c>
      <c r="B584" s="39" t="s">
        <v>71</v>
      </c>
      <c r="C584" s="248">
        <v>1352</v>
      </c>
      <c r="D584" s="39" t="s">
        <v>29</v>
      </c>
      <c r="E584" s="39" t="s">
        <v>434</v>
      </c>
      <c r="F584" s="39">
        <v>0.68</v>
      </c>
      <c r="G584" s="39">
        <v>0.36</v>
      </c>
      <c r="H584" s="39">
        <v>3.63</v>
      </c>
      <c r="I584" s="39"/>
      <c r="J584" s="39" t="s">
        <v>1221</v>
      </c>
      <c r="K584" s="39" t="s">
        <v>32</v>
      </c>
    </row>
    <row r="585" spans="1:11" ht="13.5" customHeight="1" x14ac:dyDescent="0.2">
      <c r="A585" s="34"/>
      <c r="B585" s="35"/>
      <c r="C585" s="247"/>
      <c r="D585" s="24" t="str">
        <f>COUNT(F576:F584)&amp;" Embarcaciones"</f>
        <v>9 Embarcaciones</v>
      </c>
      <c r="E585" s="24"/>
      <c r="F585" s="25">
        <f>SUM(F576:F584)</f>
        <v>62.349999999999994</v>
      </c>
      <c r="G585" s="25">
        <f>SUM(G576:G584)</f>
        <v>56.879999999999995</v>
      </c>
      <c r="H585" s="25">
        <f>SUM(H576:H584)</f>
        <v>86.72999999999999</v>
      </c>
      <c r="I585" s="25">
        <f>SUM(I576:I584)</f>
        <v>61.19</v>
      </c>
      <c r="J585" s="25">
        <f>SUM(J576:J584)</f>
        <v>544</v>
      </c>
      <c r="K585" s="37"/>
    </row>
    <row r="586" spans="1:11" ht="13.5" customHeight="1" x14ac:dyDescent="0.2">
      <c r="A586" s="39" t="s">
        <v>448</v>
      </c>
      <c r="B586" s="39" t="s">
        <v>383</v>
      </c>
      <c r="C586" s="248" t="s">
        <v>178</v>
      </c>
      <c r="D586" s="39" t="s">
        <v>73</v>
      </c>
      <c r="E586" s="39" t="s">
        <v>434</v>
      </c>
      <c r="F586" s="39">
        <v>50.51</v>
      </c>
      <c r="G586" s="39">
        <v>56.5</v>
      </c>
      <c r="H586" s="39">
        <v>20</v>
      </c>
      <c r="I586" s="39">
        <v>16.8</v>
      </c>
      <c r="J586" s="39">
        <v>150</v>
      </c>
      <c r="K586" s="39" t="s">
        <v>36</v>
      </c>
    </row>
    <row r="587" spans="1:11" ht="13.5" customHeight="1" x14ac:dyDescent="0.2">
      <c r="A587" s="39" t="s">
        <v>446</v>
      </c>
      <c r="B587" s="39" t="s">
        <v>71</v>
      </c>
      <c r="C587" s="248" t="s">
        <v>1214</v>
      </c>
      <c r="D587" s="39" t="s">
        <v>79</v>
      </c>
      <c r="E587" s="39" t="s">
        <v>434</v>
      </c>
      <c r="F587" s="39">
        <v>80.510000000000005</v>
      </c>
      <c r="G587" s="39">
        <v>120.32</v>
      </c>
      <c r="H587" s="39">
        <v>22</v>
      </c>
      <c r="I587" s="39">
        <v>18</v>
      </c>
      <c r="J587" s="39">
        <v>420</v>
      </c>
      <c r="K587" s="39" t="s">
        <v>16</v>
      </c>
    </row>
    <row r="588" spans="1:11" ht="13.5" customHeight="1" x14ac:dyDescent="0.2">
      <c r="A588" s="34"/>
      <c r="B588" s="35"/>
      <c r="C588" s="247"/>
      <c r="D588" s="24" t="str">
        <f>COUNT(F586:F587)&amp;" Embarcaciones"</f>
        <v>2 Embarcaciones</v>
      </c>
      <c r="E588" s="24"/>
      <c r="F588" s="25">
        <f>SUM(F586:F587)</f>
        <v>131.02000000000001</v>
      </c>
      <c r="G588" s="25">
        <f>SUM(G586:G587)</f>
        <v>176.82</v>
      </c>
      <c r="H588" s="25">
        <f>SUM(H586:H587)</f>
        <v>42</v>
      </c>
      <c r="I588" s="25">
        <f>SUM(I586:I587)</f>
        <v>34.799999999999997</v>
      </c>
      <c r="J588" s="25">
        <f>SUM(J586:J587)</f>
        <v>570</v>
      </c>
      <c r="K588" s="37"/>
    </row>
    <row r="589" spans="1:11" ht="13.5" customHeight="1" x14ac:dyDescent="0.2">
      <c r="A589" s="39" t="s">
        <v>450</v>
      </c>
      <c r="B589" s="39" t="s">
        <v>71</v>
      </c>
      <c r="C589" s="248" t="s">
        <v>1257</v>
      </c>
      <c r="D589" s="39" t="s">
        <v>89</v>
      </c>
      <c r="E589" s="39" t="s">
        <v>434</v>
      </c>
      <c r="F589" s="39">
        <v>41.63</v>
      </c>
      <c r="G589" s="39">
        <v>86.23</v>
      </c>
      <c r="H589" s="39">
        <v>20</v>
      </c>
      <c r="I589" s="39">
        <v>16.2</v>
      </c>
      <c r="J589" s="39">
        <v>150</v>
      </c>
      <c r="K589" s="39" t="s">
        <v>16</v>
      </c>
    </row>
    <row r="590" spans="1:11" ht="13.5" customHeight="1" x14ac:dyDescent="0.2">
      <c r="A590" s="34"/>
      <c r="B590" s="35"/>
      <c r="C590" s="247"/>
      <c r="D590" s="24" t="str">
        <f>COUNT(F589)&amp;" Embarcaciones"</f>
        <v>1 Embarcaciones</v>
      </c>
      <c r="E590" s="24"/>
      <c r="F590" s="25">
        <f>F589</f>
        <v>41.63</v>
      </c>
      <c r="G590" s="25">
        <f>G589</f>
        <v>86.23</v>
      </c>
      <c r="H590" s="25">
        <f>H589</f>
        <v>20</v>
      </c>
      <c r="I590" s="25">
        <f>I589</f>
        <v>16.2</v>
      </c>
      <c r="J590" s="25">
        <f>J589</f>
        <v>150</v>
      </c>
      <c r="K590" s="37"/>
    </row>
    <row r="591" spans="1:11" ht="13.5" customHeight="1" thickBot="1" x14ac:dyDescent="0.25">
      <c r="A591" s="361" t="str">
        <f>"TOTAL "&amp; E589</f>
        <v>TOTAL PUERTO DE VEGA</v>
      </c>
      <c r="B591" s="361"/>
      <c r="C591" s="361"/>
      <c r="D591" s="236" t="s">
        <v>227</v>
      </c>
      <c r="E591" s="236"/>
      <c r="F591" s="63">
        <f>F590+F588+F585</f>
        <v>235</v>
      </c>
      <c r="G591" s="63">
        <f>G590+G588+G585</f>
        <v>319.93</v>
      </c>
      <c r="H591" s="63">
        <f>H590+H588+H585</f>
        <v>148.72999999999999</v>
      </c>
      <c r="I591" s="63">
        <f>I590+I588+I585</f>
        <v>112.19</v>
      </c>
      <c r="J591" s="63">
        <f>J590+J588+J585</f>
        <v>1264</v>
      </c>
      <c r="K591" s="236"/>
    </row>
    <row r="592" spans="1:11" ht="13.5" customHeight="1" thickTop="1" x14ac:dyDescent="0.2">
      <c r="A592" s="39" t="s">
        <v>455</v>
      </c>
      <c r="B592" s="39" t="s">
        <v>456</v>
      </c>
      <c r="C592" s="248">
        <v>295</v>
      </c>
      <c r="D592" s="39" t="s">
        <v>29</v>
      </c>
      <c r="E592" s="39" t="s">
        <v>458</v>
      </c>
      <c r="F592" s="39">
        <v>2.2200000000000002</v>
      </c>
      <c r="G592" s="39">
        <v>1.23</v>
      </c>
      <c r="H592" s="39">
        <v>5.75</v>
      </c>
      <c r="I592" s="39"/>
      <c r="J592" s="39">
        <v>25</v>
      </c>
      <c r="K592" s="39" t="s">
        <v>32</v>
      </c>
    </row>
    <row r="593" spans="1:11" ht="13.5" customHeight="1" x14ac:dyDescent="0.2">
      <c r="A593" s="39" t="s">
        <v>453</v>
      </c>
      <c r="B593" s="39" t="s">
        <v>200</v>
      </c>
      <c r="C593" s="248" t="s">
        <v>1233</v>
      </c>
      <c r="D593" s="39" t="s">
        <v>29</v>
      </c>
      <c r="E593" s="39" t="s">
        <v>458</v>
      </c>
      <c r="F593" s="39">
        <v>4.8600000000000003</v>
      </c>
      <c r="G593" s="39">
        <v>2.79</v>
      </c>
      <c r="H593" s="39">
        <v>8.8000000000000007</v>
      </c>
      <c r="I593" s="39"/>
      <c r="J593" s="39">
        <v>38</v>
      </c>
      <c r="K593" s="39" t="s">
        <v>32</v>
      </c>
    </row>
    <row r="594" spans="1:11" ht="13.5" customHeight="1" x14ac:dyDescent="0.2">
      <c r="A594" s="39" t="s">
        <v>461</v>
      </c>
      <c r="B594" s="39" t="s">
        <v>456</v>
      </c>
      <c r="C594" s="248" t="s">
        <v>1225</v>
      </c>
      <c r="D594" s="39" t="s">
        <v>29</v>
      </c>
      <c r="E594" s="39" t="s">
        <v>458</v>
      </c>
      <c r="F594" s="39">
        <v>7.61</v>
      </c>
      <c r="G594" s="39">
        <v>6.09</v>
      </c>
      <c r="H594" s="39">
        <v>10.5</v>
      </c>
      <c r="I594" s="39">
        <v>9.08</v>
      </c>
      <c r="J594" s="39">
        <v>30</v>
      </c>
      <c r="K594" s="39" t="s">
        <v>36</v>
      </c>
    </row>
    <row r="595" spans="1:11" ht="13.5" customHeight="1" x14ac:dyDescent="0.2">
      <c r="A595" s="39" t="s">
        <v>459</v>
      </c>
      <c r="B595" s="39" t="s">
        <v>456</v>
      </c>
      <c r="C595" s="248" t="s">
        <v>591</v>
      </c>
      <c r="D595" s="39" t="s">
        <v>29</v>
      </c>
      <c r="E595" s="39" t="s">
        <v>458</v>
      </c>
      <c r="F595" s="39">
        <v>10.25</v>
      </c>
      <c r="G595" s="39">
        <v>6.63</v>
      </c>
      <c r="H595" s="39">
        <v>10.51</v>
      </c>
      <c r="I595" s="39">
        <v>9.08</v>
      </c>
      <c r="J595" s="39">
        <v>30</v>
      </c>
      <c r="K595" s="39" t="s">
        <v>36</v>
      </c>
    </row>
    <row r="596" spans="1:11" ht="13.5" customHeight="1" x14ac:dyDescent="0.2">
      <c r="A596" s="39" t="s">
        <v>463</v>
      </c>
      <c r="B596" s="39" t="s">
        <v>101</v>
      </c>
      <c r="C596" s="248" t="s">
        <v>104</v>
      </c>
      <c r="D596" s="39" t="s">
        <v>29</v>
      </c>
      <c r="E596" s="39" t="s">
        <v>458</v>
      </c>
      <c r="F596" s="39">
        <v>6.22</v>
      </c>
      <c r="G596" s="39">
        <v>5.86</v>
      </c>
      <c r="H596" s="39">
        <v>10.31</v>
      </c>
      <c r="I596" s="39">
        <v>8.59</v>
      </c>
      <c r="J596" s="39">
        <v>85</v>
      </c>
      <c r="K596" s="39" t="s">
        <v>36</v>
      </c>
    </row>
    <row r="597" spans="1:11" ht="13.5" customHeight="1" x14ac:dyDescent="0.2">
      <c r="A597" s="39" t="s">
        <v>462</v>
      </c>
      <c r="B597" s="39" t="s">
        <v>456</v>
      </c>
      <c r="C597" s="248" t="s">
        <v>107</v>
      </c>
      <c r="D597" s="39" t="s">
        <v>29</v>
      </c>
      <c r="E597" s="39" t="s">
        <v>458</v>
      </c>
      <c r="F597" s="39">
        <v>7.35</v>
      </c>
      <c r="G597" s="39">
        <v>6.21</v>
      </c>
      <c r="H597" s="39">
        <v>10.37</v>
      </c>
      <c r="I597" s="39">
        <v>8.6300000000000008</v>
      </c>
      <c r="J597" s="39">
        <v>110</v>
      </c>
      <c r="K597" s="39" t="s">
        <v>36</v>
      </c>
    </row>
    <row r="598" spans="1:11" ht="13.5" customHeight="1" x14ac:dyDescent="0.2">
      <c r="A598" s="39" t="s">
        <v>460</v>
      </c>
      <c r="B598" s="39" t="s">
        <v>456</v>
      </c>
      <c r="C598" s="248" t="s">
        <v>303</v>
      </c>
      <c r="D598" s="39" t="s">
        <v>29</v>
      </c>
      <c r="E598" s="39" t="s">
        <v>458</v>
      </c>
      <c r="F598" s="39">
        <v>7.53</v>
      </c>
      <c r="G598" s="39">
        <v>4.28</v>
      </c>
      <c r="H598" s="39">
        <v>9.89</v>
      </c>
      <c r="I598" s="39">
        <v>9.1300000000000008</v>
      </c>
      <c r="J598" s="39">
        <v>50</v>
      </c>
      <c r="K598" s="39" t="s">
        <v>36</v>
      </c>
    </row>
    <row r="599" spans="1:11" ht="13.5" customHeight="1" x14ac:dyDescent="0.2">
      <c r="A599" s="34"/>
      <c r="B599" s="35"/>
      <c r="C599" s="247"/>
      <c r="D599" s="24" t="str">
        <f>COUNT(F592:F598)&amp;" Embarcaciones"</f>
        <v>7 Embarcaciones</v>
      </c>
      <c r="E599" s="24"/>
      <c r="F599" s="25">
        <f>SUM(F592:F598)</f>
        <v>46.04</v>
      </c>
      <c r="G599" s="25">
        <f>SUM(G592:G598)</f>
        <v>33.089999999999996</v>
      </c>
      <c r="H599" s="25">
        <f>SUM(H592:H598)</f>
        <v>66.13</v>
      </c>
      <c r="I599" s="25">
        <f>SUM(I592:I598)</f>
        <v>44.510000000000005</v>
      </c>
      <c r="J599" s="25">
        <f>SUM(J592:J598)</f>
        <v>368</v>
      </c>
      <c r="K599" s="37"/>
    </row>
    <row r="600" spans="1:11" ht="13.5" customHeight="1" x14ac:dyDescent="0.2">
      <c r="A600" s="39" t="s">
        <v>464</v>
      </c>
      <c r="B600" s="39" t="s">
        <v>456</v>
      </c>
      <c r="C600" s="248" t="s">
        <v>202</v>
      </c>
      <c r="D600" s="39" t="s">
        <v>73</v>
      </c>
      <c r="E600" s="39" t="s">
        <v>458</v>
      </c>
      <c r="F600" s="39">
        <v>9.69</v>
      </c>
      <c r="G600" s="39">
        <v>7.23</v>
      </c>
      <c r="H600" s="39">
        <v>11.05</v>
      </c>
      <c r="I600" s="39">
        <v>8.9700000000000006</v>
      </c>
      <c r="J600" s="39">
        <v>80</v>
      </c>
      <c r="K600" s="39" t="s">
        <v>36</v>
      </c>
    </row>
    <row r="601" spans="1:11" ht="13.5" customHeight="1" x14ac:dyDescent="0.2">
      <c r="A601" s="39" t="s">
        <v>465</v>
      </c>
      <c r="B601" s="39" t="s">
        <v>76</v>
      </c>
      <c r="C601" s="248" t="s">
        <v>85</v>
      </c>
      <c r="D601" s="39" t="s">
        <v>73</v>
      </c>
      <c r="E601" s="39" t="s">
        <v>458</v>
      </c>
      <c r="F601" s="39">
        <v>9.9499999999999993</v>
      </c>
      <c r="G601" s="39">
        <v>8.34</v>
      </c>
      <c r="H601" s="39">
        <v>11.5</v>
      </c>
      <c r="I601" s="39">
        <v>9.75</v>
      </c>
      <c r="J601" s="39">
        <v>42</v>
      </c>
      <c r="K601" s="39" t="s">
        <v>16</v>
      </c>
    </row>
    <row r="602" spans="1:11" ht="13.5" customHeight="1" x14ac:dyDescent="0.2">
      <c r="A602" s="34"/>
      <c r="B602" s="35"/>
      <c r="C602" s="247"/>
      <c r="D602" s="24" t="str">
        <f>COUNT(F600:F601)&amp;" Embarcaciones"</f>
        <v>2 Embarcaciones</v>
      </c>
      <c r="E602" s="24"/>
      <c r="F602" s="25">
        <f>SUM(F600:F601)</f>
        <v>19.64</v>
      </c>
      <c r="G602" s="25">
        <f>SUM(G600:G601)</f>
        <v>15.57</v>
      </c>
      <c r="H602" s="25">
        <f>SUM(H600:H601)</f>
        <v>22.55</v>
      </c>
      <c r="I602" s="25">
        <f>SUM(I600:I601)</f>
        <v>18.72</v>
      </c>
      <c r="J602" s="25">
        <f>SUM(J600:J601)</f>
        <v>122</v>
      </c>
      <c r="K602" s="37"/>
    </row>
    <row r="603" spans="1:11" ht="13.5" customHeight="1" thickBot="1" x14ac:dyDescent="0.25">
      <c r="A603" s="361" t="str">
        <f>"TOTAL "&amp; E601</f>
        <v>TOTAL RIBADESELLA</v>
      </c>
      <c r="B603" s="361"/>
      <c r="C603" s="361"/>
      <c r="D603" s="236" t="s">
        <v>55</v>
      </c>
      <c r="E603" s="236"/>
      <c r="F603" s="63">
        <f>F602+F599</f>
        <v>65.680000000000007</v>
      </c>
      <c r="G603" s="63">
        <f>G602+G599</f>
        <v>48.66</v>
      </c>
      <c r="H603" s="63">
        <f>H602+H599</f>
        <v>88.679999999999993</v>
      </c>
      <c r="I603" s="63">
        <f>I602+I599</f>
        <v>63.230000000000004</v>
      </c>
      <c r="J603" s="63">
        <f>J602+J599</f>
        <v>490</v>
      </c>
      <c r="K603" s="236"/>
    </row>
    <row r="604" spans="1:11" ht="13.5" customHeight="1" thickTop="1" x14ac:dyDescent="0.2">
      <c r="A604" s="39" t="s">
        <v>488</v>
      </c>
      <c r="B604" s="39" t="s">
        <v>41</v>
      </c>
      <c r="C604" s="248">
        <v>2075</v>
      </c>
      <c r="D604" s="39" t="s">
        <v>29</v>
      </c>
      <c r="E604" s="39" t="s">
        <v>467</v>
      </c>
      <c r="F604" s="39">
        <v>1.96</v>
      </c>
      <c r="G604" s="39">
        <v>1.2</v>
      </c>
      <c r="H604" s="39">
        <v>5.72</v>
      </c>
      <c r="I604" s="39">
        <v>5</v>
      </c>
      <c r="J604" s="39">
        <v>16</v>
      </c>
      <c r="K604" s="39" t="s">
        <v>32</v>
      </c>
    </row>
    <row r="605" spans="1:11" ht="13.5" customHeight="1" x14ac:dyDescent="0.2">
      <c r="A605" s="39" t="s">
        <v>468</v>
      </c>
      <c r="B605" s="39" t="s">
        <v>41</v>
      </c>
      <c r="C605" s="248">
        <v>2051</v>
      </c>
      <c r="D605" s="39" t="s">
        <v>29</v>
      </c>
      <c r="E605" s="39" t="s">
        <v>467</v>
      </c>
      <c r="F605" s="39">
        <v>2.0499999999999998</v>
      </c>
      <c r="G605" s="39">
        <v>1.37</v>
      </c>
      <c r="H605" s="39">
        <v>6.39</v>
      </c>
      <c r="I605" s="39">
        <v>5.6</v>
      </c>
      <c r="J605" s="39">
        <v>13</v>
      </c>
      <c r="K605" s="39" t="s">
        <v>32</v>
      </c>
    </row>
    <row r="606" spans="1:11" ht="13.5" customHeight="1" x14ac:dyDescent="0.2">
      <c r="A606" s="39" t="s">
        <v>472</v>
      </c>
      <c r="B606" s="39" t="s">
        <v>76</v>
      </c>
      <c r="C606" s="248">
        <v>1706</v>
      </c>
      <c r="D606" s="39" t="s">
        <v>29</v>
      </c>
      <c r="E606" s="39" t="s">
        <v>467</v>
      </c>
      <c r="F606" s="39">
        <v>2.44</v>
      </c>
      <c r="G606" s="39">
        <v>1.3</v>
      </c>
      <c r="H606" s="39">
        <v>5.9</v>
      </c>
      <c r="I606" s="39"/>
      <c r="J606" s="39">
        <v>18</v>
      </c>
      <c r="K606" s="39" t="s">
        <v>32</v>
      </c>
    </row>
    <row r="607" spans="1:11" ht="13.5" customHeight="1" x14ac:dyDescent="0.2">
      <c r="A607" s="39" t="s">
        <v>483</v>
      </c>
      <c r="B607" s="39" t="s">
        <v>76</v>
      </c>
      <c r="C607" s="248">
        <v>1699</v>
      </c>
      <c r="D607" s="39" t="s">
        <v>29</v>
      </c>
      <c r="E607" s="39" t="s">
        <v>467</v>
      </c>
      <c r="F607" s="39">
        <v>2.34</v>
      </c>
      <c r="G607" s="39">
        <v>1.51</v>
      </c>
      <c r="H607" s="39">
        <v>5.79</v>
      </c>
      <c r="I607" s="39"/>
      <c r="J607" s="39">
        <v>30</v>
      </c>
      <c r="K607" s="39" t="s">
        <v>32</v>
      </c>
    </row>
    <row r="608" spans="1:11" ht="13.5" customHeight="1" x14ac:dyDescent="0.2">
      <c r="A608" s="39" t="s">
        <v>479</v>
      </c>
      <c r="B608" s="39" t="s">
        <v>76</v>
      </c>
      <c r="C608" s="248">
        <v>1466</v>
      </c>
      <c r="D608" s="39" t="s">
        <v>29</v>
      </c>
      <c r="E608" s="39" t="s">
        <v>467</v>
      </c>
      <c r="F608" s="39">
        <v>2.65</v>
      </c>
      <c r="G608" s="39">
        <v>1.63</v>
      </c>
      <c r="H608" s="39">
        <v>6.88</v>
      </c>
      <c r="I608" s="39"/>
      <c r="J608" s="39">
        <v>42</v>
      </c>
      <c r="K608" s="39" t="s">
        <v>32</v>
      </c>
    </row>
    <row r="609" spans="1:11" ht="13.5" customHeight="1" x14ac:dyDescent="0.2">
      <c r="A609" s="39" t="s">
        <v>474</v>
      </c>
      <c r="B609" s="39" t="s">
        <v>76</v>
      </c>
      <c r="C609" s="248">
        <v>1616</v>
      </c>
      <c r="D609" s="39" t="s">
        <v>29</v>
      </c>
      <c r="E609" s="39" t="s">
        <v>467</v>
      </c>
      <c r="F609" s="39">
        <v>3.29</v>
      </c>
      <c r="G609" s="39">
        <v>1.87</v>
      </c>
      <c r="H609" s="39">
        <v>7</v>
      </c>
      <c r="I609" s="39">
        <v>6.3</v>
      </c>
      <c r="J609" s="39">
        <v>19</v>
      </c>
      <c r="K609" s="39" t="s">
        <v>32</v>
      </c>
    </row>
    <row r="610" spans="1:11" ht="13.5" customHeight="1" x14ac:dyDescent="0.2">
      <c r="A610" s="39" t="s">
        <v>470</v>
      </c>
      <c r="B610" s="39" t="s">
        <v>76</v>
      </c>
      <c r="C610" s="248">
        <v>1743</v>
      </c>
      <c r="D610" s="39" t="s">
        <v>29</v>
      </c>
      <c r="E610" s="39" t="s">
        <v>467</v>
      </c>
      <c r="F610" s="39">
        <v>2.2000000000000002</v>
      </c>
      <c r="G610" s="39">
        <v>1.1499999999999999</v>
      </c>
      <c r="H610" s="39">
        <v>6</v>
      </c>
      <c r="I610" s="39"/>
      <c r="J610" s="39">
        <v>30</v>
      </c>
      <c r="K610" s="39" t="s">
        <v>32</v>
      </c>
    </row>
    <row r="611" spans="1:11" ht="13.5" customHeight="1" x14ac:dyDescent="0.2">
      <c r="A611" s="39" t="s">
        <v>485</v>
      </c>
      <c r="B611" s="39" t="s">
        <v>71</v>
      </c>
      <c r="C611" s="248">
        <v>1345</v>
      </c>
      <c r="D611" s="39" t="s">
        <v>29</v>
      </c>
      <c r="E611" s="39" t="s">
        <v>467</v>
      </c>
      <c r="F611" s="39">
        <v>4.76</v>
      </c>
      <c r="G611" s="39">
        <v>3.44</v>
      </c>
      <c r="H611" s="39">
        <v>8.73</v>
      </c>
      <c r="I611" s="39"/>
      <c r="J611" s="39">
        <v>46</v>
      </c>
      <c r="K611" s="39" t="s">
        <v>32</v>
      </c>
    </row>
    <row r="612" spans="1:11" ht="13.5" customHeight="1" x14ac:dyDescent="0.2">
      <c r="A612" s="39" t="s">
        <v>481</v>
      </c>
      <c r="B612" s="39" t="s">
        <v>76</v>
      </c>
      <c r="C612" s="248">
        <v>1774</v>
      </c>
      <c r="D612" s="39" t="s">
        <v>29</v>
      </c>
      <c r="E612" s="39" t="s">
        <v>467</v>
      </c>
      <c r="F612" s="39">
        <v>2.44</v>
      </c>
      <c r="G612" s="39">
        <v>1.52</v>
      </c>
      <c r="H612" s="39">
        <v>6.63</v>
      </c>
      <c r="I612" s="39">
        <v>5.9</v>
      </c>
      <c r="J612" s="39">
        <v>30</v>
      </c>
      <c r="K612" s="39" t="s">
        <v>32</v>
      </c>
    </row>
    <row r="613" spans="1:11" ht="13.5" customHeight="1" x14ac:dyDescent="0.2">
      <c r="A613" s="39" t="s">
        <v>476</v>
      </c>
      <c r="B613" s="39" t="s">
        <v>76</v>
      </c>
      <c r="C613" s="248" t="s">
        <v>1233</v>
      </c>
      <c r="D613" s="39" t="s">
        <v>29</v>
      </c>
      <c r="E613" s="39" t="s">
        <v>467</v>
      </c>
      <c r="F613" s="39">
        <v>5.0999999999999996</v>
      </c>
      <c r="G613" s="39">
        <v>2.96</v>
      </c>
      <c r="H613" s="39">
        <v>9</v>
      </c>
      <c r="I613" s="39">
        <v>7.3</v>
      </c>
      <c r="J613" s="39">
        <v>80</v>
      </c>
      <c r="K613" s="39" t="s">
        <v>32</v>
      </c>
    </row>
    <row r="614" spans="1:11" ht="13.5" customHeight="1" x14ac:dyDescent="0.2">
      <c r="A614" s="39" t="s">
        <v>478</v>
      </c>
      <c r="B614" s="39" t="s">
        <v>76</v>
      </c>
      <c r="C614" s="248" t="s">
        <v>1228</v>
      </c>
      <c r="D614" s="39" t="s">
        <v>29</v>
      </c>
      <c r="E614" s="39" t="s">
        <v>467</v>
      </c>
      <c r="F614" s="39">
        <v>2.85</v>
      </c>
      <c r="G614" s="39">
        <v>2.54</v>
      </c>
      <c r="H614" s="39">
        <v>7.9</v>
      </c>
      <c r="I614" s="39">
        <v>6.56</v>
      </c>
      <c r="J614" s="39">
        <v>40</v>
      </c>
      <c r="K614" s="39" t="s">
        <v>36</v>
      </c>
    </row>
    <row r="615" spans="1:11" ht="13.5" customHeight="1" x14ac:dyDescent="0.2">
      <c r="A615" s="39" t="s">
        <v>490</v>
      </c>
      <c r="B615" s="39" t="s">
        <v>71</v>
      </c>
      <c r="C615" s="248" t="s">
        <v>1245</v>
      </c>
      <c r="D615" s="39" t="s">
        <v>29</v>
      </c>
      <c r="E615" s="39" t="s">
        <v>467</v>
      </c>
      <c r="F615" s="39">
        <v>3.52</v>
      </c>
      <c r="G615" s="39">
        <v>2.6</v>
      </c>
      <c r="H615" s="39">
        <v>7.75</v>
      </c>
      <c r="I615" s="39">
        <v>6.3</v>
      </c>
      <c r="J615" s="39">
        <v>45</v>
      </c>
      <c r="K615" s="39" t="s">
        <v>16</v>
      </c>
    </row>
    <row r="616" spans="1:11" ht="13.5" customHeight="1" x14ac:dyDescent="0.2">
      <c r="A616" s="39" t="s">
        <v>466</v>
      </c>
      <c r="B616" s="39" t="s">
        <v>76</v>
      </c>
      <c r="C616" s="248" t="s">
        <v>202</v>
      </c>
      <c r="D616" s="39" t="s">
        <v>29</v>
      </c>
      <c r="E616" s="39" t="s">
        <v>467</v>
      </c>
      <c r="F616" s="39">
        <v>5.62</v>
      </c>
      <c r="G616" s="39">
        <v>4.96</v>
      </c>
      <c r="H616" s="39">
        <v>9.9</v>
      </c>
      <c r="I616" s="39">
        <v>8.1199999999999992</v>
      </c>
      <c r="J616" s="39">
        <v>90</v>
      </c>
      <c r="K616" s="39" t="s">
        <v>32</v>
      </c>
    </row>
    <row r="617" spans="1:11" ht="13.5" customHeight="1" x14ac:dyDescent="0.2">
      <c r="A617" s="39" t="s">
        <v>477</v>
      </c>
      <c r="B617" s="39" t="s">
        <v>76</v>
      </c>
      <c r="C617" s="248" t="s">
        <v>18</v>
      </c>
      <c r="D617" s="39" t="s">
        <v>29</v>
      </c>
      <c r="E617" s="39" t="s">
        <v>467</v>
      </c>
      <c r="F617" s="39">
        <v>5.27</v>
      </c>
      <c r="G617" s="39">
        <v>4.51</v>
      </c>
      <c r="H617" s="39">
        <v>9.0500000000000007</v>
      </c>
      <c r="I617" s="39">
        <v>7.42</v>
      </c>
      <c r="J617" s="39">
        <v>24</v>
      </c>
      <c r="K617" s="39" t="s">
        <v>32</v>
      </c>
    </row>
    <row r="618" spans="1:11" ht="13.5" customHeight="1" x14ac:dyDescent="0.2">
      <c r="A618" s="39" t="s">
        <v>602</v>
      </c>
      <c r="B618" s="39" t="s">
        <v>603</v>
      </c>
      <c r="C618" s="248" t="s">
        <v>604</v>
      </c>
      <c r="D618" s="39" t="s">
        <v>29</v>
      </c>
      <c r="E618" s="39" t="s">
        <v>467</v>
      </c>
      <c r="F618" s="39">
        <v>15.05</v>
      </c>
      <c r="G618" s="39">
        <v>15.27</v>
      </c>
      <c r="H618" s="39">
        <v>15.05</v>
      </c>
      <c r="I618" s="39">
        <v>11.8</v>
      </c>
      <c r="J618" s="39">
        <v>128</v>
      </c>
      <c r="K618" s="39" t="s">
        <v>36</v>
      </c>
    </row>
    <row r="619" spans="1:11" ht="13.5" customHeight="1" x14ac:dyDescent="0.2">
      <c r="A619" s="39" t="s">
        <v>491</v>
      </c>
      <c r="B619" s="39" t="s">
        <v>200</v>
      </c>
      <c r="C619" s="248">
        <v>789</v>
      </c>
      <c r="D619" s="39" t="s">
        <v>29</v>
      </c>
      <c r="E619" s="39" t="s">
        <v>467</v>
      </c>
      <c r="F619" s="39">
        <v>2.42</v>
      </c>
      <c r="G619" s="39">
        <v>1.49</v>
      </c>
      <c r="H619" s="39">
        <v>6.15</v>
      </c>
      <c r="I619" s="39"/>
      <c r="J619" s="39">
        <v>27</v>
      </c>
      <c r="K619" s="39" t="s">
        <v>32</v>
      </c>
    </row>
    <row r="620" spans="1:11" ht="13.5" customHeight="1" x14ac:dyDescent="0.2">
      <c r="A620" s="34"/>
      <c r="B620" s="35"/>
      <c r="C620" s="247"/>
      <c r="D620" s="24" t="str">
        <f>COUNT(F604:F619)&amp;" Embarcaciones"</f>
        <v>16 Embarcaciones</v>
      </c>
      <c r="E620" s="24"/>
      <c r="F620" s="25">
        <f>SUM(F604:F619)</f>
        <v>63.959999999999994</v>
      </c>
      <c r="G620" s="25">
        <f>SUM(G604:G619)</f>
        <v>49.32</v>
      </c>
      <c r="H620" s="25">
        <f>SUM(H604:H619)</f>
        <v>123.84</v>
      </c>
      <c r="I620" s="25">
        <f>SUM(I604:I619)</f>
        <v>70.3</v>
      </c>
      <c r="J620" s="25">
        <f>SUM(J604:J619)</f>
        <v>678</v>
      </c>
      <c r="K620" s="37"/>
    </row>
    <row r="621" spans="1:11" ht="13.5" customHeight="1" thickBot="1" x14ac:dyDescent="0.25">
      <c r="A621" s="361" t="str">
        <f>"TOTAL "&amp; E619</f>
        <v>TOTAL SAN JUAN DE LA ARENA</v>
      </c>
      <c r="B621" s="361"/>
      <c r="C621" s="361"/>
      <c r="D621" s="236" t="s">
        <v>586</v>
      </c>
      <c r="E621" s="236"/>
      <c r="F621" s="63">
        <f>F620</f>
        <v>63.959999999999994</v>
      </c>
      <c r="G621" s="63">
        <f>G620</f>
        <v>49.32</v>
      </c>
      <c r="H621" s="63">
        <f>H620</f>
        <v>123.84</v>
      </c>
      <c r="I621" s="63">
        <f>I620</f>
        <v>70.3</v>
      </c>
      <c r="J621" s="63">
        <f>J620</f>
        <v>678</v>
      </c>
      <c r="K621" s="236"/>
    </row>
    <row r="622" spans="1:11" ht="13.5" customHeight="1" thickTop="1" x14ac:dyDescent="0.2">
      <c r="A622" s="39" t="s">
        <v>504</v>
      </c>
      <c r="B622" s="39" t="s">
        <v>71</v>
      </c>
      <c r="C622" s="248">
        <v>1297</v>
      </c>
      <c r="D622" s="39" t="s">
        <v>29</v>
      </c>
      <c r="E622" s="39" t="s">
        <v>1222</v>
      </c>
      <c r="F622" s="39">
        <v>1.86</v>
      </c>
      <c r="G622" s="39">
        <v>1.05</v>
      </c>
      <c r="H622" s="39">
        <v>6</v>
      </c>
      <c r="I622" s="39"/>
      <c r="J622" s="39">
        <v>19</v>
      </c>
      <c r="K622" s="39" t="s">
        <v>32</v>
      </c>
    </row>
    <row r="623" spans="1:11" ht="13.5" customHeight="1" x14ac:dyDescent="0.2">
      <c r="A623" s="39" t="s">
        <v>500</v>
      </c>
      <c r="B623" s="39" t="s">
        <v>71</v>
      </c>
      <c r="C623" s="248">
        <v>1326</v>
      </c>
      <c r="D623" s="39" t="s">
        <v>29</v>
      </c>
      <c r="E623" s="39" t="s">
        <v>1222</v>
      </c>
      <c r="F623" s="39">
        <v>1.64</v>
      </c>
      <c r="G623" s="39">
        <v>1.17</v>
      </c>
      <c r="H623" s="39">
        <v>6.31</v>
      </c>
      <c r="I623" s="39"/>
      <c r="J623" s="39">
        <v>12</v>
      </c>
      <c r="K623" s="39" t="s">
        <v>32</v>
      </c>
    </row>
    <row r="624" spans="1:11" ht="13.5" customHeight="1" x14ac:dyDescent="0.2">
      <c r="A624" s="39" t="s">
        <v>503</v>
      </c>
      <c r="B624" s="39" t="s">
        <v>187</v>
      </c>
      <c r="C624" s="248" t="s">
        <v>1228</v>
      </c>
      <c r="D624" s="39" t="s">
        <v>29</v>
      </c>
      <c r="E624" s="39" t="s">
        <v>1222</v>
      </c>
      <c r="F624" s="39">
        <v>3.5</v>
      </c>
      <c r="G624" s="39">
        <v>2.63</v>
      </c>
      <c r="H624" s="39">
        <v>8.4</v>
      </c>
      <c r="I624" s="39">
        <v>6.9</v>
      </c>
      <c r="J624" s="39">
        <v>42</v>
      </c>
      <c r="K624" s="39" t="s">
        <v>32</v>
      </c>
    </row>
    <row r="625" spans="1:11" ht="13.5" customHeight="1" x14ac:dyDescent="0.2">
      <c r="A625" s="39" t="s">
        <v>495</v>
      </c>
      <c r="B625" s="39" t="s">
        <v>71</v>
      </c>
      <c r="C625" s="248" t="s">
        <v>1258</v>
      </c>
      <c r="D625" s="39" t="s">
        <v>29</v>
      </c>
      <c r="E625" s="39" t="s">
        <v>1222</v>
      </c>
      <c r="F625" s="39">
        <v>3.26</v>
      </c>
      <c r="G625" s="39">
        <v>3.25</v>
      </c>
      <c r="H625" s="39">
        <v>8.51</v>
      </c>
      <c r="I625" s="39">
        <v>6.87</v>
      </c>
      <c r="J625" s="39">
        <v>29</v>
      </c>
      <c r="K625" s="39" t="s">
        <v>36</v>
      </c>
    </row>
    <row r="626" spans="1:11" ht="13.5" customHeight="1" x14ac:dyDescent="0.2">
      <c r="A626" s="39" t="s">
        <v>506</v>
      </c>
      <c r="B626" s="39" t="s">
        <v>412</v>
      </c>
      <c r="C626" s="248" t="s">
        <v>1232</v>
      </c>
      <c r="D626" s="39" t="s">
        <v>29</v>
      </c>
      <c r="E626" s="39" t="s">
        <v>1222</v>
      </c>
      <c r="F626" s="39">
        <v>4.17</v>
      </c>
      <c r="G626" s="39">
        <v>4.54</v>
      </c>
      <c r="H626" s="39">
        <v>9.3000000000000007</v>
      </c>
      <c r="I626" s="39">
        <v>7.6</v>
      </c>
      <c r="J626" s="39">
        <v>18</v>
      </c>
      <c r="K626" s="39" t="s">
        <v>32</v>
      </c>
    </row>
    <row r="627" spans="1:11" ht="13.5" customHeight="1" x14ac:dyDescent="0.2">
      <c r="A627" s="39" t="s">
        <v>493</v>
      </c>
      <c r="B627" s="39" t="s">
        <v>71</v>
      </c>
      <c r="C627" s="248" t="s">
        <v>88</v>
      </c>
      <c r="D627" s="39" t="s">
        <v>29</v>
      </c>
      <c r="E627" s="39" t="s">
        <v>1222</v>
      </c>
      <c r="F627" s="39">
        <v>5.24</v>
      </c>
      <c r="G627" s="39">
        <v>5.69</v>
      </c>
      <c r="H627" s="39">
        <v>10.69</v>
      </c>
      <c r="I627" s="39">
        <v>8.6199999999999992</v>
      </c>
      <c r="J627" s="39">
        <v>32</v>
      </c>
      <c r="K627" s="39" t="s">
        <v>36</v>
      </c>
    </row>
    <row r="628" spans="1:11" ht="13.5" customHeight="1" x14ac:dyDescent="0.2">
      <c r="A628" s="39" t="s">
        <v>498</v>
      </c>
      <c r="B628" s="39" t="s">
        <v>71</v>
      </c>
      <c r="C628" s="248" t="s">
        <v>499</v>
      </c>
      <c r="D628" s="39" t="s">
        <v>29</v>
      </c>
      <c r="E628" s="39" t="s">
        <v>1222</v>
      </c>
      <c r="F628" s="39">
        <v>2.77</v>
      </c>
      <c r="G628" s="39">
        <v>2.61</v>
      </c>
      <c r="H628" s="39">
        <v>8</v>
      </c>
      <c r="I628" s="39">
        <v>6.43</v>
      </c>
      <c r="J628" s="39">
        <v>24</v>
      </c>
      <c r="K628" s="39" t="s">
        <v>36</v>
      </c>
    </row>
    <row r="629" spans="1:11" ht="13.5" customHeight="1" x14ac:dyDescent="0.2">
      <c r="A629" s="39" t="s">
        <v>497</v>
      </c>
      <c r="B629" s="39" t="s">
        <v>383</v>
      </c>
      <c r="C629" s="248" t="s">
        <v>54</v>
      </c>
      <c r="D629" s="39" t="s">
        <v>29</v>
      </c>
      <c r="E629" s="39" t="s">
        <v>1222</v>
      </c>
      <c r="F629" s="39">
        <v>15.89</v>
      </c>
      <c r="G629" s="39">
        <v>11.18</v>
      </c>
      <c r="H629" s="39">
        <v>12.09</v>
      </c>
      <c r="I629" s="39">
        <v>10.67</v>
      </c>
      <c r="J629" s="39">
        <v>60</v>
      </c>
      <c r="K629" s="39" t="s">
        <v>16</v>
      </c>
    </row>
    <row r="630" spans="1:11" ht="13.5" customHeight="1" x14ac:dyDescent="0.2">
      <c r="A630" s="34"/>
      <c r="B630" s="35"/>
      <c r="C630" s="247"/>
      <c r="D630" s="24" t="str">
        <f>COUNT(F622:F629)&amp;" Embarcaciones"</f>
        <v>8 Embarcaciones</v>
      </c>
      <c r="E630" s="24"/>
      <c r="F630" s="25">
        <f>SUM(F622:F629)</f>
        <v>38.33</v>
      </c>
      <c r="G630" s="25">
        <f>SUM(G622:G629)</f>
        <v>32.120000000000005</v>
      </c>
      <c r="H630" s="25">
        <f>SUM(H622:H629)</f>
        <v>69.3</v>
      </c>
      <c r="I630" s="25">
        <f>SUM(I622:I629)</f>
        <v>47.089999999999996</v>
      </c>
      <c r="J630" s="25">
        <f>SUM(J622:J629)</f>
        <v>236</v>
      </c>
      <c r="K630" s="37"/>
    </row>
    <row r="631" spans="1:11" ht="13.5" customHeight="1" thickBot="1" x14ac:dyDescent="0.25">
      <c r="A631" s="361" t="str">
        <f>"TOTAL "&amp; E629</f>
        <v>TOTAL TAPIA</v>
      </c>
      <c r="B631" s="361"/>
      <c r="C631" s="361"/>
      <c r="D631" s="236" t="s">
        <v>445</v>
      </c>
      <c r="E631" s="236"/>
      <c r="F631" s="63">
        <f>F630</f>
        <v>38.33</v>
      </c>
      <c r="G631" s="63">
        <f>G630</f>
        <v>32.120000000000005</v>
      </c>
      <c r="H631" s="63">
        <f>H630</f>
        <v>69.3</v>
      </c>
      <c r="I631" s="63">
        <f>I630</f>
        <v>47.089999999999996</v>
      </c>
      <c r="J631" s="63">
        <f>J630</f>
        <v>236</v>
      </c>
      <c r="K631" s="236"/>
    </row>
    <row r="632" spans="1:11" ht="13.5" customHeight="1" thickTop="1" x14ac:dyDescent="0.2">
      <c r="A632" s="39" t="s">
        <v>513</v>
      </c>
      <c r="B632" s="39" t="s">
        <v>48</v>
      </c>
      <c r="C632" s="248">
        <v>1917</v>
      </c>
      <c r="D632" s="39" t="s">
        <v>29</v>
      </c>
      <c r="E632" s="39" t="s">
        <v>509</v>
      </c>
      <c r="F632" s="39">
        <v>3.32</v>
      </c>
      <c r="G632" s="39">
        <v>2.0299999999999998</v>
      </c>
      <c r="H632" s="39">
        <v>6.8</v>
      </c>
      <c r="I632" s="39"/>
      <c r="J632" s="39">
        <v>18</v>
      </c>
      <c r="K632" s="39" t="s">
        <v>32</v>
      </c>
    </row>
    <row r="633" spans="1:11" ht="13.5" customHeight="1" x14ac:dyDescent="0.2">
      <c r="A633" s="39" t="s">
        <v>516</v>
      </c>
      <c r="B633" s="39" t="s">
        <v>200</v>
      </c>
      <c r="C633" s="248">
        <v>724</v>
      </c>
      <c r="D633" s="39" t="s">
        <v>29</v>
      </c>
      <c r="E633" s="39" t="s">
        <v>509</v>
      </c>
      <c r="F633" s="39">
        <v>2.78</v>
      </c>
      <c r="G633" s="39">
        <v>1.82</v>
      </c>
      <c r="H633" s="39">
        <v>6.65</v>
      </c>
      <c r="I633" s="39"/>
      <c r="J633" s="39">
        <v>18</v>
      </c>
      <c r="K633" s="39" t="s">
        <v>32</v>
      </c>
    </row>
    <row r="634" spans="1:11" ht="13.5" customHeight="1" x14ac:dyDescent="0.2">
      <c r="A634" s="39" t="s">
        <v>521</v>
      </c>
      <c r="B634" s="39" t="s">
        <v>200</v>
      </c>
      <c r="C634" s="248">
        <v>754</v>
      </c>
      <c r="D634" s="39" t="s">
        <v>29</v>
      </c>
      <c r="E634" s="39" t="s">
        <v>509</v>
      </c>
      <c r="F634" s="39">
        <v>3.18</v>
      </c>
      <c r="G634" s="39">
        <v>2.2400000000000002</v>
      </c>
      <c r="H634" s="39">
        <v>7.4</v>
      </c>
      <c r="I634" s="39"/>
      <c r="J634" s="39">
        <v>55</v>
      </c>
      <c r="K634" s="39" t="s">
        <v>32</v>
      </c>
    </row>
    <row r="635" spans="1:11" ht="13.5" customHeight="1" x14ac:dyDescent="0.2">
      <c r="A635" s="39" t="s">
        <v>519</v>
      </c>
      <c r="B635" s="39" t="s">
        <v>200</v>
      </c>
      <c r="C635" s="248">
        <v>711</v>
      </c>
      <c r="D635" s="39" t="s">
        <v>29</v>
      </c>
      <c r="E635" s="39" t="s">
        <v>509</v>
      </c>
      <c r="F635" s="39">
        <v>1.75</v>
      </c>
      <c r="G635" s="39">
        <v>1.1200000000000001</v>
      </c>
      <c r="H635" s="39">
        <v>6.65</v>
      </c>
      <c r="I635" s="39"/>
      <c r="J635" s="39">
        <v>17</v>
      </c>
      <c r="K635" s="39" t="s">
        <v>32</v>
      </c>
    </row>
    <row r="636" spans="1:11" ht="13.5" customHeight="1" x14ac:dyDescent="0.2">
      <c r="A636" s="39" t="s">
        <v>510</v>
      </c>
      <c r="B636" s="39" t="s">
        <v>48</v>
      </c>
      <c r="C636" s="248">
        <v>2085</v>
      </c>
      <c r="D636" s="39" t="s">
        <v>29</v>
      </c>
      <c r="E636" s="39" t="s">
        <v>509</v>
      </c>
      <c r="F636" s="39">
        <v>2.56</v>
      </c>
      <c r="G636" s="39">
        <v>2.5499999999999998</v>
      </c>
      <c r="H636" s="39">
        <v>7.5</v>
      </c>
      <c r="I636" s="39"/>
      <c r="J636" s="39">
        <v>47</v>
      </c>
      <c r="K636" s="39" t="s">
        <v>32</v>
      </c>
    </row>
    <row r="637" spans="1:11" ht="13.5" customHeight="1" x14ac:dyDescent="0.2">
      <c r="A637" s="39" t="s">
        <v>512</v>
      </c>
      <c r="B637" s="39" t="s">
        <v>200</v>
      </c>
      <c r="C637" s="248" t="s">
        <v>1240</v>
      </c>
      <c r="D637" s="39" t="s">
        <v>29</v>
      </c>
      <c r="E637" s="39" t="s">
        <v>509</v>
      </c>
      <c r="F637" s="39">
        <v>2.56</v>
      </c>
      <c r="G637" s="39">
        <v>1.88</v>
      </c>
      <c r="H637" s="39">
        <v>7.6</v>
      </c>
      <c r="I637" s="39">
        <v>6.2</v>
      </c>
      <c r="J637" s="39">
        <v>17</v>
      </c>
      <c r="K637" s="39" t="s">
        <v>32</v>
      </c>
    </row>
    <row r="638" spans="1:11" ht="13.5" customHeight="1" x14ac:dyDescent="0.2">
      <c r="A638" s="39" t="s">
        <v>515</v>
      </c>
      <c r="B638" s="39" t="s">
        <v>200</v>
      </c>
      <c r="C638" s="248" t="s">
        <v>243</v>
      </c>
      <c r="D638" s="39" t="s">
        <v>29</v>
      </c>
      <c r="E638" s="39" t="s">
        <v>509</v>
      </c>
      <c r="F638" s="39">
        <v>2.9</v>
      </c>
      <c r="G638" s="39">
        <v>2.2599999999999998</v>
      </c>
      <c r="H638" s="39">
        <v>7.7</v>
      </c>
      <c r="I638" s="39">
        <v>6.55</v>
      </c>
      <c r="J638" s="39">
        <v>64</v>
      </c>
      <c r="K638" s="39" t="s">
        <v>36</v>
      </c>
    </row>
    <row r="639" spans="1:11" ht="13.5" customHeight="1" x14ac:dyDescent="0.2">
      <c r="A639" s="39" t="s">
        <v>507</v>
      </c>
      <c r="B639" s="39" t="s">
        <v>48</v>
      </c>
      <c r="C639" s="248" t="s">
        <v>508</v>
      </c>
      <c r="D639" s="39" t="s">
        <v>29</v>
      </c>
      <c r="E639" s="39" t="s">
        <v>509</v>
      </c>
      <c r="F639" s="39">
        <v>3.23</v>
      </c>
      <c r="G639" s="39">
        <v>2.0499999999999998</v>
      </c>
      <c r="H639" s="39">
        <v>7.22</v>
      </c>
      <c r="I639" s="39"/>
      <c r="J639" s="39">
        <v>29</v>
      </c>
      <c r="K639" s="39" t="s">
        <v>32</v>
      </c>
    </row>
    <row r="640" spans="1:11" ht="13.5" customHeight="1" x14ac:dyDescent="0.2">
      <c r="A640" s="39" t="s">
        <v>518</v>
      </c>
      <c r="B640" s="39" t="s">
        <v>200</v>
      </c>
      <c r="C640" s="248" t="s">
        <v>192</v>
      </c>
      <c r="D640" s="39" t="s">
        <v>29</v>
      </c>
      <c r="E640" s="39" t="s">
        <v>509</v>
      </c>
      <c r="F640" s="39">
        <v>1.55</v>
      </c>
      <c r="G640" s="39">
        <v>2.0299999999999998</v>
      </c>
      <c r="H640" s="39">
        <v>8.09</v>
      </c>
      <c r="I640" s="39">
        <v>6.68</v>
      </c>
      <c r="J640" s="39">
        <v>17</v>
      </c>
      <c r="K640" s="39" t="s">
        <v>36</v>
      </c>
    </row>
    <row r="641" spans="1:11" ht="13.5" customHeight="1" x14ac:dyDescent="0.2">
      <c r="A641" s="34"/>
      <c r="B641" s="35"/>
      <c r="C641" s="247"/>
      <c r="D641" s="24" t="str">
        <f>COUNT(F632:F640)&amp;" Embarcaciones"</f>
        <v>9 Embarcaciones</v>
      </c>
      <c r="E641" s="24"/>
      <c r="F641" s="25">
        <f>SUM(F632:F640)</f>
        <v>23.83</v>
      </c>
      <c r="G641" s="25">
        <f>SUM(G632:G640)</f>
        <v>17.98</v>
      </c>
      <c r="H641" s="25">
        <f>SUM(H632:H640)</f>
        <v>65.61</v>
      </c>
      <c r="I641" s="25">
        <f>SUM(I632:I640)</f>
        <v>19.43</v>
      </c>
      <c r="J641" s="25">
        <f>SUM(J632:J640)</f>
        <v>282</v>
      </c>
      <c r="K641" s="37"/>
    </row>
    <row r="642" spans="1:11" ht="13.5" customHeight="1" thickBot="1" x14ac:dyDescent="0.25">
      <c r="A642" s="361" t="str">
        <f>"TOTAL "&amp; E640</f>
        <v>TOTAL TAZONES</v>
      </c>
      <c r="B642" s="361"/>
      <c r="C642" s="361"/>
      <c r="D642" s="236" t="s">
        <v>55</v>
      </c>
      <c r="E642" s="236"/>
      <c r="F642" s="63">
        <f>F641</f>
        <v>23.83</v>
      </c>
      <c r="G642" s="63">
        <f>G641</f>
        <v>17.98</v>
      </c>
      <c r="H642" s="63">
        <f>H641</f>
        <v>65.61</v>
      </c>
      <c r="I642" s="63">
        <f>I641</f>
        <v>19.43</v>
      </c>
      <c r="J642" s="63">
        <f>J641</f>
        <v>282</v>
      </c>
      <c r="K642" s="236"/>
    </row>
    <row r="643" spans="1:11" ht="13.5" customHeight="1" thickTop="1" x14ac:dyDescent="0.2">
      <c r="A643" s="39" t="s">
        <v>530</v>
      </c>
      <c r="B643" s="39" t="s">
        <v>71</v>
      </c>
      <c r="C643" s="248">
        <v>1271</v>
      </c>
      <c r="D643" s="39" t="s">
        <v>29</v>
      </c>
      <c r="E643" s="39" t="s">
        <v>524</v>
      </c>
      <c r="F643" s="39">
        <v>2.56</v>
      </c>
      <c r="G643" s="39">
        <v>1.96</v>
      </c>
      <c r="H643" s="39">
        <v>7.49</v>
      </c>
      <c r="I643" s="39"/>
      <c r="J643" s="39">
        <v>30</v>
      </c>
      <c r="K643" s="39" t="s">
        <v>32</v>
      </c>
    </row>
    <row r="644" spans="1:11" ht="13.5" customHeight="1" x14ac:dyDescent="0.2">
      <c r="A644" s="39" t="s">
        <v>528</v>
      </c>
      <c r="B644" s="39" t="s">
        <v>71</v>
      </c>
      <c r="C644" s="248">
        <v>969</v>
      </c>
      <c r="D644" s="39" t="s">
        <v>29</v>
      </c>
      <c r="E644" s="39" t="s">
        <v>524</v>
      </c>
      <c r="F644" s="39">
        <v>2.74</v>
      </c>
      <c r="G644" s="39">
        <v>2.54</v>
      </c>
      <c r="H644" s="39">
        <v>8.74</v>
      </c>
      <c r="I644" s="39"/>
      <c r="J644" s="39">
        <v>46</v>
      </c>
      <c r="K644" s="39" t="s">
        <v>32</v>
      </c>
    </row>
    <row r="645" spans="1:11" ht="13.5" customHeight="1" x14ac:dyDescent="0.2">
      <c r="A645" s="39" t="s">
        <v>523</v>
      </c>
      <c r="B645" s="39" t="s">
        <v>71</v>
      </c>
      <c r="C645" s="248" t="s">
        <v>1212</v>
      </c>
      <c r="D645" s="39" t="s">
        <v>29</v>
      </c>
      <c r="E645" s="39" t="s">
        <v>524</v>
      </c>
      <c r="F645" s="39">
        <v>4.46</v>
      </c>
      <c r="G645" s="39">
        <v>5.51</v>
      </c>
      <c r="H645" s="39">
        <v>10.45</v>
      </c>
      <c r="I645" s="39">
        <v>8.1</v>
      </c>
      <c r="J645" s="39">
        <v>84</v>
      </c>
      <c r="K645" s="39" t="s">
        <v>16</v>
      </c>
    </row>
    <row r="646" spans="1:11" ht="13.5" customHeight="1" x14ac:dyDescent="0.2">
      <c r="A646" s="39" t="s">
        <v>527</v>
      </c>
      <c r="B646" s="39" t="s">
        <v>71</v>
      </c>
      <c r="C646" s="248" t="s">
        <v>68</v>
      </c>
      <c r="D646" s="39" t="s">
        <v>29</v>
      </c>
      <c r="E646" s="39" t="s">
        <v>524</v>
      </c>
      <c r="F646" s="39">
        <v>6.7</v>
      </c>
      <c r="G646" s="39">
        <v>5.5</v>
      </c>
      <c r="H646" s="39">
        <v>10.45</v>
      </c>
      <c r="I646" s="39">
        <v>9</v>
      </c>
      <c r="J646" s="39">
        <v>73</v>
      </c>
      <c r="K646" s="39" t="s">
        <v>16</v>
      </c>
    </row>
    <row r="647" spans="1:11" ht="13.5" customHeight="1" x14ac:dyDescent="0.2">
      <c r="A647" s="39" t="s">
        <v>525</v>
      </c>
      <c r="B647" s="39" t="s">
        <v>71</v>
      </c>
      <c r="C647" s="248" t="s">
        <v>508</v>
      </c>
      <c r="D647" s="39" t="s">
        <v>29</v>
      </c>
      <c r="E647" s="39" t="s">
        <v>524</v>
      </c>
      <c r="F647" s="39">
        <v>5.87</v>
      </c>
      <c r="G647" s="39">
        <v>4.95</v>
      </c>
      <c r="H647" s="39">
        <v>9.75</v>
      </c>
      <c r="I647" s="39">
        <v>7.88</v>
      </c>
      <c r="J647" s="39">
        <v>84</v>
      </c>
      <c r="K647" s="39" t="s">
        <v>16</v>
      </c>
    </row>
    <row r="648" spans="1:11" ht="13.5" customHeight="1" x14ac:dyDescent="0.2">
      <c r="A648" s="39" t="s">
        <v>533</v>
      </c>
      <c r="B648" s="39" t="s">
        <v>197</v>
      </c>
      <c r="C648" s="248" t="s">
        <v>23</v>
      </c>
      <c r="D648" s="39" t="s">
        <v>29</v>
      </c>
      <c r="E648" s="39" t="s">
        <v>524</v>
      </c>
      <c r="F648" s="39">
        <v>3.13</v>
      </c>
      <c r="G648" s="39">
        <v>2.0299999999999998</v>
      </c>
      <c r="H648" s="39">
        <v>7.47</v>
      </c>
      <c r="I648" s="39">
        <v>6.1</v>
      </c>
      <c r="J648" s="39">
        <v>47</v>
      </c>
      <c r="K648" s="39" t="s">
        <v>36</v>
      </c>
    </row>
    <row r="649" spans="1:11" ht="13.5" customHeight="1" x14ac:dyDescent="0.2">
      <c r="A649" s="39" t="s">
        <v>526</v>
      </c>
      <c r="B649" s="39" t="s">
        <v>383</v>
      </c>
      <c r="C649" s="248" t="s">
        <v>303</v>
      </c>
      <c r="D649" s="39" t="s">
        <v>29</v>
      </c>
      <c r="E649" s="39" t="s">
        <v>524</v>
      </c>
      <c r="F649" s="39">
        <v>1.78</v>
      </c>
      <c r="G649" s="39">
        <v>1.65</v>
      </c>
      <c r="H649" s="39">
        <v>6.7</v>
      </c>
      <c r="I649" s="39">
        <v>5.54</v>
      </c>
      <c r="J649" s="39">
        <v>30</v>
      </c>
      <c r="K649" s="39" t="s">
        <v>36</v>
      </c>
    </row>
    <row r="650" spans="1:11" ht="13.5" customHeight="1" x14ac:dyDescent="0.2">
      <c r="A650" s="39" t="s">
        <v>605</v>
      </c>
      <c r="B650" s="39" t="s">
        <v>383</v>
      </c>
      <c r="C650" s="248" t="s">
        <v>181</v>
      </c>
      <c r="D650" s="39" t="s">
        <v>29</v>
      </c>
      <c r="E650" s="39" t="s">
        <v>524</v>
      </c>
      <c r="F650" s="39">
        <v>5.61</v>
      </c>
      <c r="G650" s="39">
        <v>4.34</v>
      </c>
      <c r="H650" s="39">
        <v>8.5</v>
      </c>
      <c r="I650" s="39">
        <v>7.36</v>
      </c>
      <c r="J650" s="39">
        <v>24</v>
      </c>
      <c r="K650" s="39" t="s">
        <v>1223</v>
      </c>
    </row>
    <row r="651" spans="1:11" ht="13.5" customHeight="1" x14ac:dyDescent="0.2">
      <c r="A651" s="34"/>
      <c r="B651" s="35"/>
      <c r="C651" s="247"/>
      <c r="D651" s="24" t="str">
        <f>COUNT(F643:F650)&amp;" Embarcaciones"</f>
        <v>8 Embarcaciones</v>
      </c>
      <c r="E651" s="24"/>
      <c r="F651" s="25">
        <f>SUM(F643:F650)</f>
        <v>32.85</v>
      </c>
      <c r="G651" s="25">
        <f>SUM(G643:G650)</f>
        <v>28.48</v>
      </c>
      <c r="H651" s="25">
        <f>SUM(H643:H650)</f>
        <v>69.55</v>
      </c>
      <c r="I651" s="25">
        <f>SUM(I643:I650)</f>
        <v>43.98</v>
      </c>
      <c r="J651" s="25">
        <f>SUM(J643:J650)</f>
        <v>418</v>
      </c>
      <c r="K651" s="37"/>
    </row>
    <row r="652" spans="1:11" ht="13.5" customHeight="1" thickBot="1" x14ac:dyDescent="0.25">
      <c r="A652" s="361" t="str">
        <f>"TOTAL "&amp; E650</f>
        <v>TOTAL VIAVELEZ</v>
      </c>
      <c r="B652" s="361"/>
      <c r="C652" s="361"/>
      <c r="D652" s="236" t="s">
        <v>445</v>
      </c>
      <c r="E652" s="236"/>
      <c r="F652" s="63">
        <f>F651</f>
        <v>32.85</v>
      </c>
      <c r="G652" s="63">
        <f>G651</f>
        <v>28.48</v>
      </c>
      <c r="H652" s="63">
        <f>H651</f>
        <v>69.55</v>
      </c>
      <c r="I652" s="63">
        <f>I651</f>
        <v>43.98</v>
      </c>
      <c r="J652" s="63">
        <f>J651</f>
        <v>418</v>
      </c>
      <c r="K652" s="236"/>
    </row>
    <row r="653" spans="1:11" ht="13.5" customHeight="1" thickTop="1" thickBot="1" x14ac:dyDescent="0.2">
      <c r="A653" s="17" t="s">
        <v>545</v>
      </c>
      <c r="B653" s="17"/>
      <c r="C653" s="244"/>
      <c r="D653" s="17" t="s">
        <v>1224</v>
      </c>
      <c r="E653" s="17"/>
      <c r="F653" s="241">
        <v>3533.11</v>
      </c>
      <c r="G653" s="241">
        <v>4812.43</v>
      </c>
      <c r="H653" s="241">
        <v>2762.72</v>
      </c>
      <c r="I653" s="241">
        <v>1825.4</v>
      </c>
      <c r="J653" s="241">
        <v>21406.58</v>
      </c>
      <c r="K653" s="17"/>
    </row>
    <row r="654" spans="1:11" ht="9.75" thickTop="1" x14ac:dyDescent="0.15"/>
    <row r="656" spans="1:11" ht="15" x14ac:dyDescent="0.2">
      <c r="A656" s="16" t="s">
        <v>1350</v>
      </c>
    </row>
    <row r="658" spans="1:11" s="4" customFormat="1" ht="13.5" customHeight="1" thickBot="1" x14ac:dyDescent="0.3">
      <c r="A658" s="17" t="s">
        <v>0</v>
      </c>
      <c r="B658" s="17" t="s">
        <v>1</v>
      </c>
      <c r="C658" s="17" t="s">
        <v>2</v>
      </c>
      <c r="D658" s="17" t="s">
        <v>3</v>
      </c>
      <c r="E658" s="17" t="s">
        <v>4</v>
      </c>
      <c r="F658" s="18" t="s">
        <v>5</v>
      </c>
      <c r="G658" s="18" t="s">
        <v>6</v>
      </c>
      <c r="H658" s="18" t="s">
        <v>7</v>
      </c>
      <c r="I658" s="18" t="s">
        <v>8</v>
      </c>
      <c r="J658" s="17" t="s">
        <v>9</v>
      </c>
      <c r="K658" s="17" t="s">
        <v>10</v>
      </c>
    </row>
    <row r="659" spans="1:11" ht="13.5" customHeight="1" thickTop="1" x14ac:dyDescent="0.2">
      <c r="A659" s="19" t="s">
        <v>11</v>
      </c>
      <c r="B659" s="19" t="s">
        <v>12</v>
      </c>
      <c r="C659" s="19" t="s">
        <v>13</v>
      </c>
      <c r="D659" s="19" t="s">
        <v>14</v>
      </c>
      <c r="E659" s="19" t="s">
        <v>15</v>
      </c>
      <c r="F659" s="20">
        <v>115.16</v>
      </c>
      <c r="G659" s="20">
        <v>215</v>
      </c>
      <c r="H659" s="20">
        <v>27.5</v>
      </c>
      <c r="I659" s="20">
        <v>22</v>
      </c>
      <c r="J659" s="19">
        <v>220</v>
      </c>
      <c r="K659" s="19" t="s">
        <v>16</v>
      </c>
    </row>
    <row r="660" spans="1:11" ht="13.5" customHeight="1" x14ac:dyDescent="0.2">
      <c r="A660" s="21" t="s">
        <v>17</v>
      </c>
      <c r="B660" s="21" t="s">
        <v>12</v>
      </c>
      <c r="C660" s="21" t="s">
        <v>18</v>
      </c>
      <c r="D660" s="21" t="s">
        <v>14</v>
      </c>
      <c r="E660" s="21" t="s">
        <v>15</v>
      </c>
      <c r="F660" s="22">
        <v>148.07</v>
      </c>
      <c r="G660" s="22">
        <v>243</v>
      </c>
      <c r="H660" s="22">
        <v>28.5</v>
      </c>
      <c r="I660" s="22">
        <v>22.6</v>
      </c>
      <c r="J660" s="21">
        <v>400</v>
      </c>
      <c r="K660" s="21" t="s">
        <v>16</v>
      </c>
    </row>
    <row r="661" spans="1:11" ht="13.5" customHeight="1" x14ac:dyDescent="0.2">
      <c r="A661" s="21" t="s">
        <v>19</v>
      </c>
      <c r="B661" s="21" t="s">
        <v>12</v>
      </c>
      <c r="C661" s="21" t="s">
        <v>20</v>
      </c>
      <c r="D661" s="197" t="s">
        <v>14</v>
      </c>
      <c r="E661" s="21" t="s">
        <v>15</v>
      </c>
      <c r="F661" s="22">
        <v>124.71</v>
      </c>
      <c r="G661" s="22">
        <v>182.85</v>
      </c>
      <c r="H661" s="22">
        <v>26.5</v>
      </c>
      <c r="I661" s="22">
        <v>21</v>
      </c>
      <c r="J661" s="21">
        <v>420</v>
      </c>
      <c r="K661" s="21" t="s">
        <v>16</v>
      </c>
    </row>
    <row r="662" spans="1:11" ht="13.5" customHeight="1" x14ac:dyDescent="0.2">
      <c r="A662" s="155" t="s">
        <v>574</v>
      </c>
      <c r="B662" s="156" t="s">
        <v>53</v>
      </c>
      <c r="C662" s="159" t="s">
        <v>421</v>
      </c>
      <c r="D662" s="21" t="s">
        <v>14</v>
      </c>
      <c r="E662" s="21" t="s">
        <v>15</v>
      </c>
      <c r="F662" s="157">
        <v>149.52000000000001</v>
      </c>
      <c r="G662" s="157">
        <v>284</v>
      </c>
      <c r="H662" s="157">
        <v>32.200000000000003</v>
      </c>
      <c r="I662" s="157">
        <v>26</v>
      </c>
      <c r="J662" s="156">
        <v>1140.01</v>
      </c>
      <c r="K662" s="21" t="s">
        <v>16</v>
      </c>
    </row>
    <row r="663" spans="1:11" s="5" customFormat="1" ht="13.5" customHeight="1" x14ac:dyDescent="0.2">
      <c r="A663" s="23"/>
      <c r="B663" s="24"/>
      <c r="C663" s="24"/>
      <c r="D663" s="24" t="s">
        <v>405</v>
      </c>
      <c r="E663" s="24"/>
      <c r="F663" s="25">
        <f>SUM(F659:F662)</f>
        <v>537.46</v>
      </c>
      <c r="G663" s="25">
        <f>SUM(G659:G662)</f>
        <v>924.85</v>
      </c>
      <c r="H663" s="25">
        <f>SUM(H659:H662)</f>
        <v>114.7</v>
      </c>
      <c r="I663" s="25">
        <f>SUM(I659:I662)</f>
        <v>91.6</v>
      </c>
      <c r="J663" s="24">
        <f>SUM(J659:J662)</f>
        <v>2180.0100000000002</v>
      </c>
      <c r="K663" s="26"/>
    </row>
    <row r="664" spans="1:11" ht="13.5" customHeight="1" x14ac:dyDescent="0.2">
      <c r="A664" s="21" t="s">
        <v>22</v>
      </c>
      <c r="B664" s="21" t="s">
        <v>12</v>
      </c>
      <c r="C664" s="21" t="s">
        <v>23</v>
      </c>
      <c r="D664" s="21" t="s">
        <v>24</v>
      </c>
      <c r="E664" s="21" t="s">
        <v>15</v>
      </c>
      <c r="F664" s="22">
        <v>149.80000000000001</v>
      </c>
      <c r="G664" s="22">
        <v>309</v>
      </c>
      <c r="H664" s="22">
        <v>32</v>
      </c>
      <c r="I664" s="22">
        <v>26</v>
      </c>
      <c r="J664" s="21">
        <v>750</v>
      </c>
      <c r="K664" s="21" t="s">
        <v>16</v>
      </c>
    </row>
    <row r="665" spans="1:11" ht="13.5" customHeight="1" x14ac:dyDescent="0.2">
      <c r="A665" s="155" t="s">
        <v>82</v>
      </c>
      <c r="B665" s="156" t="s">
        <v>48</v>
      </c>
      <c r="C665" s="156">
        <v>2194</v>
      </c>
      <c r="D665" s="21" t="s">
        <v>24</v>
      </c>
      <c r="E665" s="21" t="s">
        <v>15</v>
      </c>
      <c r="F665" s="157">
        <v>96.33</v>
      </c>
      <c r="G665" s="157">
        <v>172</v>
      </c>
      <c r="H665" s="157">
        <v>27</v>
      </c>
      <c r="I665" s="157">
        <v>22.9</v>
      </c>
      <c r="J665" s="21">
        <v>470</v>
      </c>
      <c r="K665" s="21" t="s">
        <v>16</v>
      </c>
    </row>
    <row r="666" spans="1:11" ht="13.5" customHeight="1" x14ac:dyDescent="0.2">
      <c r="A666" s="155" t="s">
        <v>78</v>
      </c>
      <c r="B666" s="156" t="s">
        <v>12</v>
      </c>
      <c r="C666" s="159" t="s">
        <v>42</v>
      </c>
      <c r="D666" s="21" t="s">
        <v>24</v>
      </c>
      <c r="E666" s="21" t="s">
        <v>15</v>
      </c>
      <c r="F666" s="157">
        <v>98.96</v>
      </c>
      <c r="G666" s="157">
        <v>190.58</v>
      </c>
      <c r="H666" s="157">
        <v>27</v>
      </c>
      <c r="I666" s="157">
        <v>21.5</v>
      </c>
      <c r="J666" s="21">
        <v>750</v>
      </c>
      <c r="K666" s="21" t="s">
        <v>16</v>
      </c>
    </row>
    <row r="667" spans="1:11" s="5" customFormat="1" ht="13.5" customHeight="1" x14ac:dyDescent="0.2">
      <c r="A667" s="23"/>
      <c r="B667" s="24"/>
      <c r="C667" s="24"/>
      <c r="D667" s="24" t="s">
        <v>21</v>
      </c>
      <c r="E667" s="24"/>
      <c r="F667" s="25">
        <f>SUM(F664:F666)</f>
        <v>345.09</v>
      </c>
      <c r="G667" s="25">
        <f>SUM(G664:G666)</f>
        <v>671.58</v>
      </c>
      <c r="H667" s="25">
        <f>SUM(H664:H666)</f>
        <v>86</v>
      </c>
      <c r="I667" s="25">
        <f>SUM(I664:I666)</f>
        <v>70.400000000000006</v>
      </c>
      <c r="J667" s="25">
        <f>SUM(J664:J666)</f>
        <v>1970</v>
      </c>
      <c r="K667" s="26"/>
    </row>
    <row r="668" spans="1:11" ht="13.5" customHeight="1" x14ac:dyDescent="0.2">
      <c r="A668" s="21" t="s">
        <v>33</v>
      </c>
      <c r="B668" s="21" t="s">
        <v>34</v>
      </c>
      <c r="C668" s="21" t="s">
        <v>35</v>
      </c>
      <c r="D668" s="21" t="s">
        <v>29</v>
      </c>
      <c r="E668" s="21" t="s">
        <v>30</v>
      </c>
      <c r="F668" s="22">
        <v>1.54</v>
      </c>
      <c r="G668" s="22">
        <v>1.86</v>
      </c>
      <c r="H668" s="22">
        <v>6.7</v>
      </c>
      <c r="I668" s="22" t="s">
        <v>31</v>
      </c>
      <c r="J668" s="21">
        <v>30</v>
      </c>
      <c r="K668" s="21" t="s">
        <v>36</v>
      </c>
    </row>
    <row r="669" spans="1:11" ht="13.5" customHeight="1" x14ac:dyDescent="0.2">
      <c r="A669" s="21" t="s">
        <v>37</v>
      </c>
      <c r="B669" s="21" t="s">
        <v>38</v>
      </c>
      <c r="C669" s="21" t="s">
        <v>39</v>
      </c>
      <c r="D669" s="21" t="s">
        <v>29</v>
      </c>
      <c r="E669" s="21" t="s">
        <v>30</v>
      </c>
      <c r="F669" s="22">
        <v>13.54</v>
      </c>
      <c r="G669" s="22">
        <v>14.32</v>
      </c>
      <c r="H669" s="22">
        <v>13.2</v>
      </c>
      <c r="I669" s="22">
        <v>11.1</v>
      </c>
      <c r="J669" s="21">
        <v>75</v>
      </c>
      <c r="K669" s="21" t="s">
        <v>36</v>
      </c>
    </row>
    <row r="670" spans="1:11" ht="13.5" customHeight="1" x14ac:dyDescent="0.2">
      <c r="A670" s="21" t="s">
        <v>40</v>
      </c>
      <c r="B670" s="21" t="s">
        <v>41</v>
      </c>
      <c r="C670" s="21" t="s">
        <v>42</v>
      </c>
      <c r="D670" s="21" t="s">
        <v>29</v>
      </c>
      <c r="E670" s="21" t="s">
        <v>30</v>
      </c>
      <c r="F670" s="22">
        <v>2.0499999999999998</v>
      </c>
      <c r="G670" s="22">
        <v>1.57</v>
      </c>
      <c r="H670" s="22">
        <v>6.61</v>
      </c>
      <c r="I670" s="22">
        <v>5.64</v>
      </c>
      <c r="J670" s="21">
        <v>46</v>
      </c>
      <c r="K670" s="21" t="s">
        <v>36</v>
      </c>
    </row>
    <row r="671" spans="1:11" ht="13.5" customHeight="1" x14ac:dyDescent="0.2">
      <c r="A671" s="21" t="s">
        <v>43</v>
      </c>
      <c r="B671" s="21" t="s">
        <v>41</v>
      </c>
      <c r="C671" s="21" t="s">
        <v>13</v>
      </c>
      <c r="D671" s="21" t="s">
        <v>29</v>
      </c>
      <c r="E671" s="21" t="s">
        <v>30</v>
      </c>
      <c r="F671" s="22">
        <v>4.97</v>
      </c>
      <c r="G671" s="22">
        <v>5.51</v>
      </c>
      <c r="H671" s="22">
        <v>10.1</v>
      </c>
      <c r="I671" s="22">
        <v>8.1999999999999993</v>
      </c>
      <c r="J671" s="21">
        <v>16</v>
      </c>
      <c r="K671" s="21" t="s">
        <v>16</v>
      </c>
    </row>
    <row r="672" spans="1:11" ht="13.5" customHeight="1" x14ac:dyDescent="0.2">
      <c r="A672" s="21" t="s">
        <v>334</v>
      </c>
      <c r="B672" s="21" t="s">
        <v>12</v>
      </c>
      <c r="C672" s="160" t="s">
        <v>218</v>
      </c>
      <c r="D672" s="21" t="s">
        <v>29</v>
      </c>
      <c r="E672" s="21" t="s">
        <v>30</v>
      </c>
      <c r="F672" s="22">
        <v>8.18</v>
      </c>
      <c r="G672" s="22">
        <v>4.3099999999999996</v>
      </c>
      <c r="H672" s="22">
        <v>9.8000000000000007</v>
      </c>
      <c r="I672" s="22">
        <v>8.4</v>
      </c>
      <c r="J672" s="21">
        <v>45</v>
      </c>
      <c r="K672" s="21" t="s">
        <v>36</v>
      </c>
    </row>
    <row r="673" spans="1:11" ht="13.5" customHeight="1" x14ac:dyDescent="0.2">
      <c r="A673" s="21" t="s">
        <v>50</v>
      </c>
      <c r="B673" s="21" t="s">
        <v>41</v>
      </c>
      <c r="C673" s="21" t="s">
        <v>51</v>
      </c>
      <c r="D673" s="21" t="s">
        <v>29</v>
      </c>
      <c r="E673" s="21" t="s">
        <v>30</v>
      </c>
      <c r="F673" s="22">
        <v>1.82</v>
      </c>
      <c r="G673" s="22">
        <v>1.5</v>
      </c>
      <c r="H673" s="22">
        <v>6.5</v>
      </c>
      <c r="I673" s="22" t="s">
        <v>31</v>
      </c>
      <c r="J673" s="21">
        <v>40</v>
      </c>
      <c r="K673" s="21" t="s">
        <v>36</v>
      </c>
    </row>
    <row r="674" spans="1:11" ht="13.5" customHeight="1" x14ac:dyDescent="0.2">
      <c r="A674" s="21" t="s">
        <v>52</v>
      </c>
      <c r="B674" s="21" t="s">
        <v>53</v>
      </c>
      <c r="C674" s="21" t="s">
        <v>54</v>
      </c>
      <c r="D674" s="21" t="s">
        <v>29</v>
      </c>
      <c r="E674" s="21" t="s">
        <v>15</v>
      </c>
      <c r="F674" s="22">
        <v>2.92</v>
      </c>
      <c r="G674" s="22">
        <v>1.54</v>
      </c>
      <c r="H674" s="22">
        <v>6.2</v>
      </c>
      <c r="I674" s="22">
        <v>4.96</v>
      </c>
      <c r="J674" s="21">
        <v>30</v>
      </c>
      <c r="K674" s="21" t="s">
        <v>36</v>
      </c>
    </row>
    <row r="675" spans="1:11" s="5" customFormat="1" ht="13.5" customHeight="1" x14ac:dyDescent="0.2">
      <c r="A675" s="23"/>
      <c r="B675" s="24"/>
      <c r="C675" s="24"/>
      <c r="D675" s="24" t="s">
        <v>125</v>
      </c>
      <c r="E675" s="24"/>
      <c r="F675" s="25">
        <f>SUM(F668:F674)</f>
        <v>35.019999999999996</v>
      </c>
      <c r="G675" s="25">
        <f>SUM(G668:G674)</f>
        <v>30.609999999999996</v>
      </c>
      <c r="H675" s="25">
        <f>SUM(H668:H674)</f>
        <v>59.11</v>
      </c>
      <c r="I675" s="25">
        <f>SUM(I668:I674)</f>
        <v>38.299999999999997</v>
      </c>
      <c r="J675" s="25">
        <f>SUM(J668:J674)</f>
        <v>282</v>
      </c>
      <c r="K675" s="26"/>
    </row>
    <row r="676" spans="1:11" ht="13.5" customHeight="1" x14ac:dyDescent="0.2">
      <c r="A676" s="21" t="s">
        <v>60</v>
      </c>
      <c r="B676" s="21" t="s">
        <v>12</v>
      </c>
      <c r="C676" s="21" t="s">
        <v>61</v>
      </c>
      <c r="D676" s="21" t="s">
        <v>59</v>
      </c>
      <c r="E676" s="21" t="s">
        <v>15</v>
      </c>
      <c r="F676" s="22">
        <v>59.16</v>
      </c>
      <c r="G676" s="22">
        <v>75.61</v>
      </c>
      <c r="H676" s="22">
        <v>24</v>
      </c>
      <c r="I676" s="22">
        <v>18.2</v>
      </c>
      <c r="J676" s="21">
        <v>300</v>
      </c>
      <c r="K676" s="21" t="s">
        <v>16</v>
      </c>
    </row>
    <row r="677" spans="1:11" ht="13.5" customHeight="1" x14ac:dyDescent="0.2">
      <c r="A677" s="21" t="s">
        <v>62</v>
      </c>
      <c r="B677" s="21" t="s">
        <v>41</v>
      </c>
      <c r="C677" s="21" t="s">
        <v>63</v>
      </c>
      <c r="D677" s="21" t="s">
        <v>59</v>
      </c>
      <c r="E677" s="21" t="s">
        <v>15</v>
      </c>
      <c r="F677" s="22">
        <v>84.14</v>
      </c>
      <c r="G677" s="22">
        <v>89.36</v>
      </c>
      <c r="H677" s="22">
        <v>26.64</v>
      </c>
      <c r="I677" s="22">
        <v>21.8</v>
      </c>
      <c r="J677" s="21">
        <v>410</v>
      </c>
      <c r="K677" s="21" t="s">
        <v>16</v>
      </c>
    </row>
    <row r="678" spans="1:11" ht="13.5" customHeight="1" x14ac:dyDescent="0.2">
      <c r="A678" s="21" t="s">
        <v>66</v>
      </c>
      <c r="B678" s="21" t="s">
        <v>67</v>
      </c>
      <c r="C678" s="21" t="s">
        <v>68</v>
      </c>
      <c r="D678" s="21" t="s">
        <v>59</v>
      </c>
      <c r="E678" s="21" t="s">
        <v>30</v>
      </c>
      <c r="F678" s="22">
        <v>30.15</v>
      </c>
      <c r="G678" s="22">
        <v>34.479999999999997</v>
      </c>
      <c r="H678" s="22">
        <v>17</v>
      </c>
      <c r="I678" s="22">
        <v>13.5</v>
      </c>
      <c r="J678" s="21">
        <v>168</v>
      </c>
      <c r="K678" s="21" t="s">
        <v>16</v>
      </c>
    </row>
    <row r="679" spans="1:11" s="5" customFormat="1" ht="13.5" customHeight="1" x14ac:dyDescent="0.2">
      <c r="A679" s="23"/>
      <c r="B679" s="24"/>
      <c r="C679" s="24"/>
      <c r="D679" s="24" t="s">
        <v>21</v>
      </c>
      <c r="E679" s="24"/>
      <c r="F679" s="25">
        <f>SUM(F676:F678)</f>
        <v>173.45000000000002</v>
      </c>
      <c r="G679" s="25">
        <f>SUM(G676:G678)</f>
        <v>199.45</v>
      </c>
      <c r="H679" s="25">
        <f>SUM(H676:H678)</f>
        <v>67.64</v>
      </c>
      <c r="I679" s="25">
        <f>SUM(I676:I678)</f>
        <v>53.5</v>
      </c>
      <c r="J679" s="25">
        <f>SUM(J676:J678)</f>
        <v>878</v>
      </c>
      <c r="K679" s="26"/>
    </row>
    <row r="680" spans="1:11" ht="13.5" customHeight="1" x14ac:dyDescent="0.2">
      <c r="A680" s="21" t="s">
        <v>70</v>
      </c>
      <c r="B680" s="21" t="s">
        <v>71</v>
      </c>
      <c r="C680" s="21" t="s">
        <v>72</v>
      </c>
      <c r="D680" s="21" t="s">
        <v>73</v>
      </c>
      <c r="E680" s="21" t="s">
        <v>30</v>
      </c>
      <c r="F680" s="22">
        <v>6.03</v>
      </c>
      <c r="G680" s="22">
        <v>6.25</v>
      </c>
      <c r="H680" s="22">
        <v>10.58</v>
      </c>
      <c r="I680" s="22">
        <v>9</v>
      </c>
      <c r="J680" s="21">
        <v>85</v>
      </c>
      <c r="K680" s="21" t="s">
        <v>16</v>
      </c>
    </row>
    <row r="681" spans="1:11" ht="13.5" customHeight="1" x14ac:dyDescent="0.2">
      <c r="A681" s="21" t="s">
        <v>74</v>
      </c>
      <c r="B681" s="21" t="s">
        <v>12</v>
      </c>
      <c r="C681" s="21" t="s">
        <v>68</v>
      </c>
      <c r="D681" s="21" t="s">
        <v>73</v>
      </c>
      <c r="E681" s="21" t="s">
        <v>15</v>
      </c>
      <c r="F681" s="22">
        <v>14.05</v>
      </c>
      <c r="G681" s="22">
        <v>9.11</v>
      </c>
      <c r="H681" s="22">
        <v>11.96</v>
      </c>
      <c r="I681" s="22">
        <v>10.050000000000001</v>
      </c>
      <c r="J681" s="21">
        <v>90</v>
      </c>
      <c r="K681" s="21" t="s">
        <v>36</v>
      </c>
    </row>
    <row r="682" spans="1:11" ht="13.5" customHeight="1" x14ac:dyDescent="0.2">
      <c r="A682" s="21" t="s">
        <v>75</v>
      </c>
      <c r="B682" s="21" t="s">
        <v>76</v>
      </c>
      <c r="C682" s="21" t="s">
        <v>77</v>
      </c>
      <c r="D682" s="21" t="s">
        <v>73</v>
      </c>
      <c r="E682" s="21" t="s">
        <v>30</v>
      </c>
      <c r="F682" s="22">
        <v>28.53</v>
      </c>
      <c r="G682" s="22">
        <v>31</v>
      </c>
      <c r="H682" s="22">
        <v>16.14</v>
      </c>
      <c r="I682" s="22">
        <v>11</v>
      </c>
      <c r="J682" s="21">
        <v>110</v>
      </c>
      <c r="K682" s="21" t="s">
        <v>16</v>
      </c>
    </row>
    <row r="683" spans="1:11" s="5" customFormat="1" ht="13.5" customHeight="1" x14ac:dyDescent="0.2">
      <c r="A683" s="23"/>
      <c r="B683" s="24"/>
      <c r="C683" s="24"/>
      <c r="D683" s="24" t="s">
        <v>21</v>
      </c>
      <c r="E683" s="24"/>
      <c r="F683" s="25">
        <f>SUM(F680:F682)</f>
        <v>48.61</v>
      </c>
      <c r="G683" s="25">
        <f>SUM(G680:G682)</f>
        <v>46.36</v>
      </c>
      <c r="H683" s="25">
        <f>SUM(H680:H682)</f>
        <v>38.68</v>
      </c>
      <c r="I683" s="25">
        <f>SUM(I680:I682)</f>
        <v>30.05</v>
      </c>
      <c r="J683" s="25">
        <f>SUM(J680:J682)</f>
        <v>285</v>
      </c>
      <c r="K683" s="26"/>
    </row>
    <row r="684" spans="1:11" ht="13.5" customHeight="1" x14ac:dyDescent="0.2">
      <c r="A684" s="21" t="s">
        <v>80</v>
      </c>
      <c r="B684" s="21" t="s">
        <v>71</v>
      </c>
      <c r="C684" s="21" t="s">
        <v>81</v>
      </c>
      <c r="D684" s="21" t="s">
        <v>79</v>
      </c>
      <c r="E684" s="21" t="s">
        <v>30</v>
      </c>
      <c r="F684" s="22">
        <v>49</v>
      </c>
      <c r="G684" s="22">
        <v>108</v>
      </c>
      <c r="H684" s="22">
        <v>22</v>
      </c>
      <c r="I684" s="22">
        <v>18</v>
      </c>
      <c r="J684" s="21">
        <v>515</v>
      </c>
      <c r="K684" s="21" t="s">
        <v>16</v>
      </c>
    </row>
    <row r="685" spans="1:11" s="6" customFormat="1" ht="12.75" x14ac:dyDescent="0.2">
      <c r="A685" s="27"/>
      <c r="B685" s="28"/>
      <c r="C685" s="28"/>
      <c r="D685" s="29" t="s">
        <v>25</v>
      </c>
      <c r="E685" s="28"/>
      <c r="F685" s="55">
        <f>SUM(F684:F684)</f>
        <v>49</v>
      </c>
      <c r="G685" s="55">
        <f>SUM(G684:G684)</f>
        <v>108</v>
      </c>
      <c r="H685" s="55">
        <f>SUM(H684:H684)</f>
        <v>22</v>
      </c>
      <c r="I685" s="55">
        <f>SUM(I684:I684)</f>
        <v>18</v>
      </c>
      <c r="J685" s="55">
        <f>SUM(J684:J684)</f>
        <v>515</v>
      </c>
      <c r="K685" s="56"/>
    </row>
    <row r="686" spans="1:11" ht="13.5" customHeight="1" x14ac:dyDescent="0.2">
      <c r="A686" s="21" t="s">
        <v>87</v>
      </c>
      <c r="B686" s="21" t="s">
        <v>12</v>
      </c>
      <c r="C686" s="21" t="s">
        <v>88</v>
      </c>
      <c r="D686" s="21" t="s">
        <v>89</v>
      </c>
      <c r="E686" s="21" t="s">
        <v>15</v>
      </c>
      <c r="F686" s="22">
        <v>19.98</v>
      </c>
      <c r="G686" s="22">
        <v>52.36</v>
      </c>
      <c r="H686" s="22">
        <v>15.95</v>
      </c>
      <c r="I686" s="22">
        <v>12.76</v>
      </c>
      <c r="J686" s="21">
        <v>128</v>
      </c>
      <c r="K686" s="21" t="s">
        <v>16</v>
      </c>
    </row>
    <row r="687" spans="1:11" s="5" customFormat="1" ht="14.25" customHeight="1" x14ac:dyDescent="0.2">
      <c r="A687" s="57"/>
      <c r="B687" s="58"/>
      <c r="C687" s="58"/>
      <c r="D687" s="59" t="s">
        <v>25</v>
      </c>
      <c r="E687" s="58"/>
      <c r="F687" s="60">
        <f>SUM(F686)</f>
        <v>19.98</v>
      </c>
      <c r="G687" s="60">
        <f>SUM(G686)</f>
        <v>52.36</v>
      </c>
      <c r="H687" s="60">
        <f>SUM(H686)</f>
        <v>15.95</v>
      </c>
      <c r="I687" s="60">
        <f>SUM(I686)</f>
        <v>12.76</v>
      </c>
      <c r="J687" s="60">
        <f>SUM(J686)</f>
        <v>128</v>
      </c>
      <c r="K687" s="61"/>
    </row>
    <row r="688" spans="1:11" ht="13.9" customHeight="1" thickBot="1" x14ac:dyDescent="0.25">
      <c r="A688" s="361" t="s">
        <v>536</v>
      </c>
      <c r="B688" s="361"/>
      <c r="C688" s="361"/>
      <c r="D688" s="149" t="s">
        <v>575</v>
      </c>
      <c r="E688" s="149"/>
      <c r="F688" s="63">
        <f>F663+F667+F675+F679+F683+F685+F687</f>
        <v>1208.6099999999999</v>
      </c>
      <c r="G688" s="63">
        <f>G663+G667+G675+G679+G683+G685+G687</f>
        <v>2033.2099999999998</v>
      </c>
      <c r="H688" s="63">
        <f>H663+H667+H675+H679+H683+H685+H687</f>
        <v>404.08</v>
      </c>
      <c r="I688" s="63">
        <f>I663+I667+I675+I679+I683+I685+I687</f>
        <v>314.61</v>
      </c>
      <c r="J688" s="63">
        <f>J663+J667+J675+J679+J683+J685+J687</f>
        <v>6238.01</v>
      </c>
      <c r="K688" s="149"/>
    </row>
    <row r="689" spans="1:11" s="4" customFormat="1" ht="13.5" customHeight="1" thickTop="1" thickBot="1" x14ac:dyDescent="0.3">
      <c r="A689" s="17" t="s">
        <v>0</v>
      </c>
      <c r="B689" s="17" t="s">
        <v>1</v>
      </c>
      <c r="C689" s="17" t="s">
        <v>2</v>
      </c>
      <c r="D689" s="17" t="s">
        <v>3</v>
      </c>
      <c r="E689" s="17" t="s">
        <v>4</v>
      </c>
      <c r="F689" s="18" t="s">
        <v>5</v>
      </c>
      <c r="G689" s="18" t="s">
        <v>6</v>
      </c>
      <c r="H689" s="18" t="s">
        <v>7</v>
      </c>
      <c r="I689" s="18" t="s">
        <v>8</v>
      </c>
      <c r="J689" s="17" t="s">
        <v>9</v>
      </c>
      <c r="K689" s="17" t="s">
        <v>10</v>
      </c>
    </row>
    <row r="690" spans="1:11" ht="13.5" customHeight="1" thickTop="1" x14ac:dyDescent="0.2">
      <c r="A690" s="31" t="s">
        <v>576</v>
      </c>
      <c r="B690" s="31" t="s">
        <v>41</v>
      </c>
      <c r="C690" s="161" t="s">
        <v>577</v>
      </c>
      <c r="D690" s="31" t="s">
        <v>29</v>
      </c>
      <c r="E690" s="31" t="s">
        <v>93</v>
      </c>
      <c r="F690" s="32">
        <v>10.49</v>
      </c>
      <c r="G690" s="32">
        <v>5.2</v>
      </c>
      <c r="H690" s="32">
        <v>9.9499999999999993</v>
      </c>
      <c r="I690" s="32">
        <v>8.35</v>
      </c>
      <c r="J690" s="31">
        <v>40</v>
      </c>
      <c r="K690" s="31" t="s">
        <v>36</v>
      </c>
    </row>
    <row r="691" spans="1:11" ht="13.5" customHeight="1" x14ac:dyDescent="0.2">
      <c r="A691" s="21" t="s">
        <v>44</v>
      </c>
      <c r="B691" s="21" t="s">
        <v>45</v>
      </c>
      <c r="C691" s="160" t="s">
        <v>578</v>
      </c>
      <c r="D691" s="21" t="s">
        <v>29</v>
      </c>
      <c r="E691" s="21" t="s">
        <v>93</v>
      </c>
      <c r="F691" s="22">
        <v>1.36</v>
      </c>
      <c r="G691" s="22">
        <v>1.66</v>
      </c>
      <c r="H691" s="22">
        <v>6.2</v>
      </c>
      <c r="I691" s="22"/>
      <c r="J691" s="21">
        <v>25</v>
      </c>
      <c r="K691" s="21" t="s">
        <v>36</v>
      </c>
    </row>
    <row r="692" spans="1:11" s="7" customFormat="1" ht="16.149999999999999" customHeight="1" thickBot="1" x14ac:dyDescent="0.25">
      <c r="A692" s="363" t="s">
        <v>537</v>
      </c>
      <c r="B692" s="364"/>
      <c r="C692" s="365"/>
      <c r="D692" s="64" t="s">
        <v>99</v>
      </c>
      <c r="E692" s="65"/>
      <c r="F692" s="66">
        <f>SUM(F690:F691)</f>
        <v>11.85</v>
      </c>
      <c r="G692" s="66">
        <f>SUM(G690:G691)</f>
        <v>6.86</v>
      </c>
      <c r="H692" s="66">
        <f>SUM(H690:H691)</f>
        <v>16.149999999999999</v>
      </c>
      <c r="I692" s="66">
        <f>SUM(I690:I691)</f>
        <v>8.35</v>
      </c>
      <c r="J692" s="66">
        <f>SUM(J690:J691)</f>
        <v>65</v>
      </c>
      <c r="K692" s="67"/>
    </row>
    <row r="693" spans="1:11" s="4" customFormat="1" ht="13.5" customHeight="1" thickTop="1" thickBot="1" x14ac:dyDescent="0.3">
      <c r="A693" s="17" t="s">
        <v>0</v>
      </c>
      <c r="B693" s="17" t="s">
        <v>1</v>
      </c>
      <c r="C693" s="17" t="s">
        <v>2</v>
      </c>
      <c r="D693" s="17" t="s">
        <v>3</v>
      </c>
      <c r="E693" s="17" t="s">
        <v>4</v>
      </c>
      <c r="F693" s="18" t="s">
        <v>5</v>
      </c>
      <c r="G693" s="18" t="s">
        <v>6</v>
      </c>
      <c r="H693" s="18" t="s">
        <v>7</v>
      </c>
      <c r="I693" s="18" t="s">
        <v>8</v>
      </c>
      <c r="J693" s="17" t="s">
        <v>9</v>
      </c>
      <c r="K693" s="17" t="s">
        <v>10</v>
      </c>
    </row>
    <row r="694" spans="1:11" ht="13.5" customHeight="1" thickTop="1" x14ac:dyDescent="0.2">
      <c r="A694" s="33" t="s">
        <v>94</v>
      </c>
      <c r="B694" s="33" t="s">
        <v>76</v>
      </c>
      <c r="C694" s="33" t="s">
        <v>95</v>
      </c>
      <c r="D694" s="33" t="s">
        <v>29</v>
      </c>
      <c r="E694" s="33" t="s">
        <v>96</v>
      </c>
      <c r="F694" s="33">
        <v>5.0199999999999996</v>
      </c>
      <c r="G694" s="33">
        <v>6.27</v>
      </c>
      <c r="H694" s="33">
        <v>10.98</v>
      </c>
      <c r="I694" s="33">
        <v>7.95</v>
      </c>
      <c r="J694" s="33">
        <v>60</v>
      </c>
      <c r="K694" s="33" t="s">
        <v>16</v>
      </c>
    </row>
    <row r="695" spans="1:11" ht="13.5" customHeight="1" x14ac:dyDescent="0.2">
      <c r="A695" s="21" t="s">
        <v>97</v>
      </c>
      <c r="B695" s="21" t="s">
        <v>76</v>
      </c>
      <c r="C695" s="21" t="s">
        <v>65</v>
      </c>
      <c r="D695" s="21" t="s">
        <v>29</v>
      </c>
      <c r="E695" s="21" t="s">
        <v>98</v>
      </c>
      <c r="F695" s="21">
        <v>9.94</v>
      </c>
      <c r="G695" s="21">
        <v>9</v>
      </c>
      <c r="H695" s="21">
        <v>11</v>
      </c>
      <c r="I695" s="21">
        <v>8.84</v>
      </c>
      <c r="J695" s="21">
        <v>75</v>
      </c>
      <c r="K695" s="21" t="s">
        <v>36</v>
      </c>
    </row>
    <row r="696" spans="1:11" ht="13.5" customHeight="1" x14ac:dyDescent="0.2">
      <c r="A696" s="155" t="s">
        <v>289</v>
      </c>
      <c r="B696" s="21" t="s">
        <v>200</v>
      </c>
      <c r="C696" s="160" t="s">
        <v>42</v>
      </c>
      <c r="D696" s="21" t="s">
        <v>29</v>
      </c>
      <c r="E696" s="21" t="s">
        <v>98</v>
      </c>
      <c r="F696" s="21">
        <v>6.61</v>
      </c>
      <c r="G696" s="21">
        <v>6.4</v>
      </c>
      <c r="H696" s="21">
        <v>11</v>
      </c>
      <c r="I696" s="21">
        <v>9</v>
      </c>
      <c r="J696" s="21">
        <v>106</v>
      </c>
      <c r="K696" s="21" t="s">
        <v>16</v>
      </c>
    </row>
    <row r="697" spans="1:11" s="5" customFormat="1" ht="13.5" customHeight="1" x14ac:dyDescent="0.2">
      <c r="A697" s="34"/>
      <c r="B697" s="35"/>
      <c r="C697" s="35"/>
      <c r="D697" s="36" t="s">
        <v>21</v>
      </c>
      <c r="E697" s="36"/>
      <c r="F697" s="36">
        <f>SUM(F694:F696)</f>
        <v>21.57</v>
      </c>
      <c r="G697" s="36">
        <f>SUM(G694:G696)</f>
        <v>21.67</v>
      </c>
      <c r="H697" s="36">
        <f>SUM(H694:H696)</f>
        <v>32.980000000000004</v>
      </c>
      <c r="I697" s="36">
        <f>SUM(I694:I696)</f>
        <v>25.79</v>
      </c>
      <c r="J697" s="36">
        <f>SUM(J694:J696)</f>
        <v>241</v>
      </c>
      <c r="K697" s="37"/>
    </row>
    <row r="698" spans="1:11" ht="13.5" customHeight="1" x14ac:dyDescent="0.2">
      <c r="A698" s="33" t="s">
        <v>100</v>
      </c>
      <c r="B698" s="33" t="s">
        <v>101</v>
      </c>
      <c r="C698" s="33" t="s">
        <v>102</v>
      </c>
      <c r="D698" s="33" t="s">
        <v>86</v>
      </c>
      <c r="E698" s="33" t="s">
        <v>98</v>
      </c>
      <c r="F698" s="38">
        <v>19.98</v>
      </c>
      <c r="G698" s="38">
        <v>23</v>
      </c>
      <c r="H698" s="38">
        <v>15.5</v>
      </c>
      <c r="I698" s="38">
        <v>12.75</v>
      </c>
      <c r="J698" s="33">
        <v>145</v>
      </c>
      <c r="K698" s="33" t="s">
        <v>16</v>
      </c>
    </row>
    <row r="699" spans="1:11" ht="13.5" customHeight="1" x14ac:dyDescent="0.2">
      <c r="A699" s="21" t="s">
        <v>103</v>
      </c>
      <c r="B699" s="21" t="s">
        <v>76</v>
      </c>
      <c r="C699" s="21" t="s">
        <v>104</v>
      </c>
      <c r="D699" s="21" t="s">
        <v>86</v>
      </c>
      <c r="E699" s="21" t="s">
        <v>96</v>
      </c>
      <c r="F699" s="22">
        <v>25.38</v>
      </c>
      <c r="G699" s="22">
        <v>27.22</v>
      </c>
      <c r="H699" s="22">
        <v>16</v>
      </c>
      <c r="I699" s="22">
        <v>13.2</v>
      </c>
      <c r="J699" s="21">
        <v>140</v>
      </c>
      <c r="K699" s="21" t="s">
        <v>16</v>
      </c>
    </row>
    <row r="700" spans="1:11" s="5" customFormat="1" ht="13.5" customHeight="1" x14ac:dyDescent="0.2">
      <c r="A700" s="34"/>
      <c r="B700" s="35"/>
      <c r="C700" s="35"/>
      <c r="D700" s="24" t="s">
        <v>99</v>
      </c>
      <c r="E700" s="24"/>
      <c r="F700" s="25">
        <f>SUM(F698:F699)</f>
        <v>45.36</v>
      </c>
      <c r="G700" s="25">
        <f>SUM(G698:G699)</f>
        <v>50.22</v>
      </c>
      <c r="H700" s="25">
        <f>SUM(H698:H699)</f>
        <v>31.5</v>
      </c>
      <c r="I700" s="25">
        <f>SUM(I698:I699)</f>
        <v>25.95</v>
      </c>
      <c r="J700" s="25">
        <f>SUM(J698:J699)</f>
        <v>285</v>
      </c>
      <c r="K700" s="26"/>
    </row>
    <row r="701" spans="1:11" ht="13.5" customHeight="1" x14ac:dyDescent="0.2">
      <c r="A701" s="21" t="s">
        <v>105</v>
      </c>
      <c r="B701" s="21" t="s">
        <v>106</v>
      </c>
      <c r="C701" s="21" t="s">
        <v>107</v>
      </c>
      <c r="D701" s="21" t="s">
        <v>89</v>
      </c>
      <c r="E701" s="21" t="s">
        <v>96</v>
      </c>
      <c r="F701" s="22">
        <v>33.67</v>
      </c>
      <c r="G701" s="22">
        <v>35.61</v>
      </c>
      <c r="H701" s="22">
        <v>17.7</v>
      </c>
      <c r="I701" s="22">
        <v>14.8</v>
      </c>
      <c r="J701" s="21">
        <v>240</v>
      </c>
      <c r="K701" s="21" t="s">
        <v>16</v>
      </c>
    </row>
    <row r="702" spans="1:11" ht="13.5" customHeight="1" x14ac:dyDescent="0.2">
      <c r="A702" s="21" t="s">
        <v>108</v>
      </c>
      <c r="B702" s="21" t="s">
        <v>101</v>
      </c>
      <c r="C702" s="21" t="s">
        <v>61</v>
      </c>
      <c r="D702" s="21" t="s">
        <v>89</v>
      </c>
      <c r="E702" s="21" t="s">
        <v>98</v>
      </c>
      <c r="F702" s="22">
        <v>11.3</v>
      </c>
      <c r="G702" s="22">
        <v>11.58</v>
      </c>
      <c r="H702" s="22">
        <v>13.1</v>
      </c>
      <c r="I702" s="22">
        <v>10.93</v>
      </c>
      <c r="J702" s="21">
        <v>120</v>
      </c>
      <c r="K702" s="21" t="s">
        <v>36</v>
      </c>
    </row>
    <row r="703" spans="1:11" s="5" customFormat="1" ht="16.5" customHeight="1" x14ac:dyDescent="0.2">
      <c r="A703" s="68"/>
      <c r="B703" s="59"/>
      <c r="C703" s="59"/>
      <c r="D703" s="59" t="s">
        <v>99</v>
      </c>
      <c r="E703" s="59"/>
      <c r="F703" s="69">
        <f>SUM(F701:F702)</f>
        <v>44.97</v>
      </c>
      <c r="G703" s="69">
        <f>SUM(G701:G702)</f>
        <v>47.19</v>
      </c>
      <c r="H703" s="69">
        <f>SUM(H701:H702)</f>
        <v>30.799999999999997</v>
      </c>
      <c r="I703" s="69">
        <f>SUM(I701:I702)</f>
        <v>25.73</v>
      </c>
      <c r="J703" s="69">
        <f>SUM(J701:J702)</f>
        <v>360</v>
      </c>
      <c r="K703" s="70"/>
    </row>
    <row r="704" spans="1:11" s="5" customFormat="1" ht="15.75" customHeight="1" thickBot="1" x14ac:dyDescent="0.25">
      <c r="A704" s="366" t="s">
        <v>538</v>
      </c>
      <c r="B704" s="367"/>
      <c r="C704" s="368"/>
      <c r="D704" s="149" t="s">
        <v>125</v>
      </c>
      <c r="E704" s="149"/>
      <c r="F704" s="63">
        <f>F697+F700+F703</f>
        <v>111.9</v>
      </c>
      <c r="G704" s="63">
        <f>G697+G700+G703</f>
        <v>119.08</v>
      </c>
      <c r="H704" s="63">
        <f>H697+H700+H703</f>
        <v>95.28</v>
      </c>
      <c r="I704" s="63">
        <f>I697+I700+I703</f>
        <v>77.47</v>
      </c>
      <c r="J704" s="63">
        <f>J697+J700+J703</f>
        <v>886</v>
      </c>
      <c r="K704" s="149"/>
    </row>
    <row r="705" spans="1:12" s="4" customFormat="1" ht="13.5" customHeight="1" thickTop="1" thickBot="1" x14ac:dyDescent="0.3">
      <c r="A705" s="17" t="s">
        <v>0</v>
      </c>
      <c r="B705" s="17" t="s">
        <v>1</v>
      </c>
      <c r="C705" s="17" t="s">
        <v>2</v>
      </c>
      <c r="D705" s="17" t="s">
        <v>3</v>
      </c>
      <c r="E705" s="17" t="s">
        <v>4</v>
      </c>
      <c r="F705" s="18" t="s">
        <v>5</v>
      </c>
      <c r="G705" s="18" t="s">
        <v>6</v>
      </c>
      <c r="H705" s="18" t="s">
        <v>7</v>
      </c>
      <c r="I705" s="18" t="s">
        <v>8</v>
      </c>
      <c r="J705" s="17" t="s">
        <v>9</v>
      </c>
      <c r="K705" s="17" t="s">
        <v>10</v>
      </c>
    </row>
    <row r="706" spans="1:12" ht="13.5" customHeight="1" thickTop="1" x14ac:dyDescent="0.2">
      <c r="A706" s="33" t="s">
        <v>110</v>
      </c>
      <c r="B706" s="33" t="s">
        <v>41</v>
      </c>
      <c r="C706" s="33" t="s">
        <v>111</v>
      </c>
      <c r="D706" s="33" t="s">
        <v>29</v>
      </c>
      <c r="E706" s="33" t="s">
        <v>112</v>
      </c>
      <c r="F706" s="38">
        <v>7.83</v>
      </c>
      <c r="G706" s="38">
        <v>8.5500000000000007</v>
      </c>
      <c r="H706" s="38">
        <v>10.3</v>
      </c>
      <c r="I706" s="38">
        <v>8.6</v>
      </c>
      <c r="J706" s="33">
        <v>24</v>
      </c>
      <c r="K706" s="33" t="s">
        <v>36</v>
      </c>
    </row>
    <row r="707" spans="1:12" ht="13.5" customHeight="1" x14ac:dyDescent="0.2">
      <c r="A707" s="21" t="s">
        <v>115</v>
      </c>
      <c r="B707" s="21" t="s">
        <v>45</v>
      </c>
      <c r="C707" s="21" t="s">
        <v>116</v>
      </c>
      <c r="D707" s="21" t="s">
        <v>29</v>
      </c>
      <c r="E707" s="21" t="s">
        <v>117</v>
      </c>
      <c r="F707" s="22">
        <v>1.26</v>
      </c>
      <c r="G707" s="22">
        <v>1.39</v>
      </c>
      <c r="H707" s="22">
        <v>5.35</v>
      </c>
      <c r="I707" s="22" t="s">
        <v>31</v>
      </c>
      <c r="J707" s="21">
        <v>25</v>
      </c>
      <c r="K707" s="21" t="s">
        <v>36</v>
      </c>
    </row>
    <row r="708" spans="1:12" ht="13.5" customHeight="1" x14ac:dyDescent="0.2">
      <c r="A708" s="21" t="s">
        <v>118</v>
      </c>
      <c r="B708" s="21" t="s">
        <v>57</v>
      </c>
      <c r="C708" s="21" t="s">
        <v>119</v>
      </c>
      <c r="D708" s="21" t="s">
        <v>29</v>
      </c>
      <c r="E708" s="21" t="s">
        <v>117</v>
      </c>
      <c r="F708" s="22">
        <v>12.32</v>
      </c>
      <c r="G708" s="22">
        <v>12.41</v>
      </c>
      <c r="H708" s="22">
        <v>12.84</v>
      </c>
      <c r="I708" s="22">
        <v>10.75</v>
      </c>
      <c r="J708" s="21">
        <v>90</v>
      </c>
      <c r="K708" s="21" t="s">
        <v>36</v>
      </c>
    </row>
    <row r="709" spans="1:12" ht="13.5" customHeight="1" x14ac:dyDescent="0.2">
      <c r="A709" s="21" t="s">
        <v>120</v>
      </c>
      <c r="B709" s="21" t="s">
        <v>67</v>
      </c>
      <c r="C709" s="21" t="s">
        <v>88</v>
      </c>
      <c r="D709" s="21" t="s">
        <v>29</v>
      </c>
      <c r="E709" s="21" t="s">
        <v>117</v>
      </c>
      <c r="F709" s="22">
        <v>4.7</v>
      </c>
      <c r="G709" s="22">
        <v>3.87</v>
      </c>
      <c r="H709" s="22">
        <v>7.99</v>
      </c>
      <c r="I709" s="22">
        <v>6.84</v>
      </c>
      <c r="J709" s="21">
        <v>40</v>
      </c>
      <c r="K709" s="21" t="s">
        <v>36</v>
      </c>
    </row>
    <row r="710" spans="1:12" ht="13.5" customHeight="1" x14ac:dyDescent="0.2">
      <c r="A710" s="21" t="s">
        <v>121</v>
      </c>
      <c r="B710" s="21" t="s">
        <v>38</v>
      </c>
      <c r="C710" s="21" t="s">
        <v>122</v>
      </c>
      <c r="D710" s="21" t="s">
        <v>29</v>
      </c>
      <c r="E710" s="21" t="s">
        <v>117</v>
      </c>
      <c r="F710" s="22">
        <v>2.5299999999999998</v>
      </c>
      <c r="G710" s="22">
        <v>1.51</v>
      </c>
      <c r="H710" s="22">
        <v>7.5</v>
      </c>
      <c r="I710" s="22">
        <v>6.07</v>
      </c>
      <c r="J710" s="21">
        <v>12</v>
      </c>
      <c r="K710" s="21" t="s">
        <v>36</v>
      </c>
    </row>
    <row r="711" spans="1:12" ht="13.5" customHeight="1" x14ac:dyDescent="0.2">
      <c r="A711" s="21" t="s">
        <v>123</v>
      </c>
      <c r="B711" s="21" t="s">
        <v>71</v>
      </c>
      <c r="C711" s="21" t="s">
        <v>124</v>
      </c>
      <c r="D711" s="21" t="s">
        <v>29</v>
      </c>
      <c r="E711" s="21" t="s">
        <v>117</v>
      </c>
      <c r="F711" s="22">
        <v>2.7</v>
      </c>
      <c r="G711" s="22">
        <v>1.47</v>
      </c>
      <c r="H711" s="22">
        <v>6.5</v>
      </c>
      <c r="I711" s="22" t="s">
        <v>31</v>
      </c>
      <c r="J711" s="21">
        <v>60</v>
      </c>
      <c r="K711" s="21" t="s">
        <v>32</v>
      </c>
    </row>
    <row r="712" spans="1:12" s="5" customFormat="1" ht="17.25" customHeight="1" thickBot="1" x14ac:dyDescent="0.25">
      <c r="A712" s="151"/>
      <c r="B712" s="30"/>
      <c r="C712" s="30"/>
      <c r="D712" s="30" t="s">
        <v>109</v>
      </c>
      <c r="E712" s="30"/>
      <c r="F712" s="71">
        <f>SUM(F706:F711)</f>
        <v>31.34</v>
      </c>
      <c r="G712" s="71">
        <f>SUM(G706:G711)</f>
        <v>29.200000000000003</v>
      </c>
      <c r="H712" s="71">
        <f>SUM(H706:H711)</f>
        <v>50.480000000000004</v>
      </c>
      <c r="I712" s="71">
        <f>SUM(I706:I711)</f>
        <v>32.260000000000005</v>
      </c>
      <c r="J712" s="71">
        <f>SUM(J706:J711)</f>
        <v>251</v>
      </c>
      <c r="K712" s="72"/>
    </row>
    <row r="713" spans="1:12" ht="16.899999999999999" customHeight="1" thickTop="1" thickBot="1" x14ac:dyDescent="0.25">
      <c r="A713" s="376" t="s">
        <v>539</v>
      </c>
      <c r="B713" s="377"/>
      <c r="C713" s="378"/>
      <c r="D713" s="73" t="s">
        <v>109</v>
      </c>
      <c r="E713" s="149"/>
      <c r="F713" s="73">
        <v>31.34</v>
      </c>
      <c r="G713" s="74">
        <v>29.2</v>
      </c>
      <c r="H713" s="74">
        <v>50.48</v>
      </c>
      <c r="I713" s="74">
        <v>32.26</v>
      </c>
      <c r="J713" s="74">
        <v>251</v>
      </c>
      <c r="K713" s="73"/>
      <c r="L713" s="8"/>
    </row>
    <row r="714" spans="1:12" s="4" customFormat="1" ht="13.5" customHeight="1" thickTop="1" thickBot="1" x14ac:dyDescent="0.3">
      <c r="A714" s="17" t="s">
        <v>0</v>
      </c>
      <c r="B714" s="17" t="s">
        <v>1</v>
      </c>
      <c r="C714" s="17" t="s">
        <v>2</v>
      </c>
      <c r="D714" s="17" t="s">
        <v>3</v>
      </c>
      <c r="E714" s="17" t="s">
        <v>4</v>
      </c>
      <c r="F714" s="18" t="s">
        <v>5</v>
      </c>
      <c r="G714" s="18" t="s">
        <v>6</v>
      </c>
      <c r="H714" s="18" t="s">
        <v>7</v>
      </c>
      <c r="I714" s="18" t="s">
        <v>8</v>
      </c>
      <c r="J714" s="17" t="s">
        <v>9</v>
      </c>
      <c r="K714" s="17" t="s">
        <v>10</v>
      </c>
    </row>
    <row r="715" spans="1:12" ht="13.5" customHeight="1" thickTop="1" x14ac:dyDescent="0.2">
      <c r="A715" s="19" t="s">
        <v>126</v>
      </c>
      <c r="B715" s="19" t="s">
        <v>71</v>
      </c>
      <c r="C715" s="19" t="s">
        <v>127</v>
      </c>
      <c r="D715" s="19" t="s">
        <v>29</v>
      </c>
      <c r="E715" s="19" t="s">
        <v>128</v>
      </c>
      <c r="F715" s="20">
        <v>2.2000000000000002</v>
      </c>
      <c r="G715" s="20">
        <v>1.1499999999999999</v>
      </c>
      <c r="H715" s="20">
        <v>6</v>
      </c>
      <c r="I715" s="20" t="s">
        <v>31</v>
      </c>
      <c r="J715" s="19">
        <v>25</v>
      </c>
      <c r="K715" s="19" t="s">
        <v>32</v>
      </c>
    </row>
    <row r="716" spans="1:12" ht="13.5" customHeight="1" x14ac:dyDescent="0.2">
      <c r="A716" s="21" t="s">
        <v>129</v>
      </c>
      <c r="B716" s="21" t="s">
        <v>41</v>
      </c>
      <c r="C716" s="21" t="s">
        <v>130</v>
      </c>
      <c r="D716" s="21" t="s">
        <v>29</v>
      </c>
      <c r="E716" s="21" t="s">
        <v>131</v>
      </c>
      <c r="F716" s="22">
        <v>2.4300000000000002</v>
      </c>
      <c r="G716" s="22">
        <v>1.45</v>
      </c>
      <c r="H716" s="22">
        <v>5.99</v>
      </c>
      <c r="I716" s="22" t="s">
        <v>31</v>
      </c>
      <c r="J716" s="21">
        <v>23.5</v>
      </c>
      <c r="K716" s="21" t="s">
        <v>32</v>
      </c>
    </row>
    <row r="717" spans="1:12" ht="13.5" customHeight="1" x14ac:dyDescent="0.2">
      <c r="A717" s="21" t="s">
        <v>134</v>
      </c>
      <c r="B717" s="21" t="s">
        <v>76</v>
      </c>
      <c r="C717" s="21" t="s">
        <v>135</v>
      </c>
      <c r="D717" s="21" t="s">
        <v>29</v>
      </c>
      <c r="E717" s="21" t="s">
        <v>128</v>
      </c>
      <c r="F717" s="22">
        <v>2.11</v>
      </c>
      <c r="G717" s="22">
        <v>1.17</v>
      </c>
      <c r="H717" s="22">
        <v>6.08</v>
      </c>
      <c r="I717" s="22" t="s">
        <v>31</v>
      </c>
      <c r="J717" s="21">
        <v>30</v>
      </c>
      <c r="K717" s="21" t="s">
        <v>32</v>
      </c>
    </row>
    <row r="718" spans="1:12" ht="13.5" customHeight="1" x14ac:dyDescent="0.2">
      <c r="A718" s="21" t="s">
        <v>136</v>
      </c>
      <c r="B718" s="21" t="s">
        <v>45</v>
      </c>
      <c r="C718" s="21" t="s">
        <v>137</v>
      </c>
      <c r="D718" s="21" t="s">
        <v>29</v>
      </c>
      <c r="E718" s="21" t="s">
        <v>128</v>
      </c>
      <c r="F718" s="22">
        <v>8.8000000000000007</v>
      </c>
      <c r="G718" s="22">
        <v>7.03</v>
      </c>
      <c r="H718" s="22">
        <v>13.6</v>
      </c>
      <c r="I718" s="22" t="s">
        <v>31</v>
      </c>
      <c r="J718" s="21">
        <v>96</v>
      </c>
      <c r="K718" s="21" t="s">
        <v>32</v>
      </c>
    </row>
    <row r="719" spans="1:12" ht="13.5" customHeight="1" x14ac:dyDescent="0.2">
      <c r="A719" s="21" t="s">
        <v>138</v>
      </c>
      <c r="B719" s="21" t="s">
        <v>48</v>
      </c>
      <c r="C719" s="21" t="s">
        <v>139</v>
      </c>
      <c r="D719" s="21" t="s">
        <v>29</v>
      </c>
      <c r="E719" s="21" t="s">
        <v>128</v>
      </c>
      <c r="F719" s="22">
        <v>10.220000000000001</v>
      </c>
      <c r="G719" s="22">
        <v>6.98</v>
      </c>
      <c r="H719" s="22">
        <v>10.7</v>
      </c>
      <c r="I719" s="22" t="s">
        <v>31</v>
      </c>
      <c r="J719" s="21">
        <v>100</v>
      </c>
      <c r="K719" s="21" t="s">
        <v>32</v>
      </c>
    </row>
    <row r="720" spans="1:12" ht="13.5" customHeight="1" x14ac:dyDescent="0.2">
      <c r="A720" s="21" t="s">
        <v>140</v>
      </c>
      <c r="B720" s="21" t="s">
        <v>12</v>
      </c>
      <c r="C720" s="21" t="s">
        <v>51</v>
      </c>
      <c r="D720" s="21" t="s">
        <v>29</v>
      </c>
      <c r="E720" s="21" t="s">
        <v>128</v>
      </c>
      <c r="F720" s="22">
        <v>9.6199999999999992</v>
      </c>
      <c r="G720" s="22">
        <v>11.22</v>
      </c>
      <c r="H720" s="22">
        <v>11.98</v>
      </c>
      <c r="I720" s="22">
        <v>10.36</v>
      </c>
      <c r="J720" s="21">
        <v>24</v>
      </c>
      <c r="K720" s="21" t="s">
        <v>36</v>
      </c>
    </row>
    <row r="721" spans="1:11" ht="13.5" customHeight="1" x14ac:dyDescent="0.2">
      <c r="A721" s="21" t="s">
        <v>143</v>
      </c>
      <c r="B721" s="21" t="s">
        <v>76</v>
      </c>
      <c r="C721" s="21" t="s">
        <v>144</v>
      </c>
      <c r="D721" s="21" t="s">
        <v>29</v>
      </c>
      <c r="E721" s="21" t="s">
        <v>131</v>
      </c>
      <c r="F721" s="22">
        <v>2.2000000000000002</v>
      </c>
      <c r="G721" s="22">
        <v>1.5</v>
      </c>
      <c r="H721" s="22">
        <v>6.82</v>
      </c>
      <c r="I721" s="22" t="s">
        <v>31</v>
      </c>
      <c r="J721" s="21">
        <v>28</v>
      </c>
      <c r="K721" s="21" t="s">
        <v>32</v>
      </c>
    </row>
    <row r="722" spans="1:11" ht="13.5" customHeight="1" x14ac:dyDescent="0.2">
      <c r="A722" s="21" t="s">
        <v>147</v>
      </c>
      <c r="B722" s="21" t="s">
        <v>71</v>
      </c>
      <c r="C722" s="21" t="s">
        <v>148</v>
      </c>
      <c r="D722" s="21" t="s">
        <v>29</v>
      </c>
      <c r="E722" s="21" t="s">
        <v>131</v>
      </c>
      <c r="F722" s="22">
        <v>2.25</v>
      </c>
      <c r="G722" s="22">
        <v>2.11</v>
      </c>
      <c r="H722" s="22">
        <v>7.19</v>
      </c>
      <c r="I722" s="22" t="s">
        <v>31</v>
      </c>
      <c r="J722" s="21">
        <v>24</v>
      </c>
      <c r="K722" s="21" t="s">
        <v>32</v>
      </c>
    </row>
    <row r="723" spans="1:11" ht="13.5" customHeight="1" x14ac:dyDescent="0.2">
      <c r="A723" s="21" t="s">
        <v>149</v>
      </c>
      <c r="B723" s="21" t="s">
        <v>150</v>
      </c>
      <c r="C723" s="21" t="s">
        <v>151</v>
      </c>
      <c r="D723" s="21" t="s">
        <v>29</v>
      </c>
      <c r="E723" s="21" t="s">
        <v>131</v>
      </c>
      <c r="F723" s="22">
        <v>1.1000000000000001</v>
      </c>
      <c r="G723" s="22">
        <v>0.8</v>
      </c>
      <c r="H723" s="22">
        <v>4.5</v>
      </c>
      <c r="I723" s="22" t="s">
        <v>31</v>
      </c>
      <c r="J723" s="21">
        <v>8</v>
      </c>
      <c r="K723" s="21" t="s">
        <v>32</v>
      </c>
    </row>
    <row r="724" spans="1:11" ht="13.5" customHeight="1" x14ac:dyDescent="0.2">
      <c r="A724" s="21" t="s">
        <v>152</v>
      </c>
      <c r="B724" s="21" t="s">
        <v>48</v>
      </c>
      <c r="C724" s="21" t="s">
        <v>153</v>
      </c>
      <c r="D724" s="21" t="s">
        <v>29</v>
      </c>
      <c r="E724" s="21" t="s">
        <v>128</v>
      </c>
      <c r="F724" s="22">
        <v>0.91</v>
      </c>
      <c r="G724" s="22">
        <v>0.54</v>
      </c>
      <c r="H724" s="22">
        <v>4.22</v>
      </c>
      <c r="I724" s="22" t="s">
        <v>31</v>
      </c>
      <c r="J724" s="21">
        <v>15</v>
      </c>
      <c r="K724" s="21" t="s">
        <v>32</v>
      </c>
    </row>
    <row r="725" spans="1:11" ht="13.5" customHeight="1" x14ac:dyDescent="0.2">
      <c r="A725" s="21" t="s">
        <v>154</v>
      </c>
      <c r="B725" s="21" t="s">
        <v>48</v>
      </c>
      <c r="C725" s="21" t="s">
        <v>155</v>
      </c>
      <c r="D725" s="21" t="s">
        <v>29</v>
      </c>
      <c r="E725" s="21" t="s">
        <v>128</v>
      </c>
      <c r="F725" s="22">
        <v>5.16</v>
      </c>
      <c r="G725" s="22">
        <v>3.79</v>
      </c>
      <c r="H725" s="22">
        <v>9.2100000000000009</v>
      </c>
      <c r="I725" s="22">
        <v>7.38</v>
      </c>
      <c r="J725" s="21">
        <v>42</v>
      </c>
      <c r="K725" s="21" t="s">
        <v>32</v>
      </c>
    </row>
    <row r="726" spans="1:11" ht="13.5" customHeight="1" x14ac:dyDescent="0.2">
      <c r="A726" s="21" t="s">
        <v>156</v>
      </c>
      <c r="B726" s="21" t="s">
        <v>34</v>
      </c>
      <c r="C726" s="21" t="s">
        <v>157</v>
      </c>
      <c r="D726" s="21" t="s">
        <v>29</v>
      </c>
      <c r="E726" s="21" t="s">
        <v>131</v>
      </c>
      <c r="F726" s="22">
        <v>1.22</v>
      </c>
      <c r="G726" s="22">
        <v>0.62</v>
      </c>
      <c r="H726" s="22">
        <v>5.0999999999999996</v>
      </c>
      <c r="I726" s="22" t="s">
        <v>31</v>
      </c>
      <c r="J726" s="21">
        <v>15</v>
      </c>
      <c r="K726" s="21" t="s">
        <v>32</v>
      </c>
    </row>
    <row r="727" spans="1:11" ht="13.5" customHeight="1" x14ac:dyDescent="0.2">
      <c r="A727" s="21" t="s">
        <v>158</v>
      </c>
      <c r="B727" s="21" t="s">
        <v>71</v>
      </c>
      <c r="C727" s="21" t="s">
        <v>159</v>
      </c>
      <c r="D727" s="21" t="s">
        <v>29</v>
      </c>
      <c r="E727" s="21" t="s">
        <v>131</v>
      </c>
      <c r="F727" s="22">
        <v>5.0199999999999996</v>
      </c>
      <c r="G727" s="22">
        <v>5.26</v>
      </c>
      <c r="H727" s="22">
        <v>10.38</v>
      </c>
      <c r="I727" s="22">
        <v>8.32</v>
      </c>
      <c r="J727" s="21">
        <v>90</v>
      </c>
      <c r="K727" s="21" t="s">
        <v>16</v>
      </c>
    </row>
    <row r="728" spans="1:11" ht="13.5" customHeight="1" x14ac:dyDescent="0.2">
      <c r="A728" s="21" t="s">
        <v>160</v>
      </c>
      <c r="B728" s="21" t="s">
        <v>71</v>
      </c>
      <c r="C728" s="21" t="s">
        <v>104</v>
      </c>
      <c r="D728" s="21" t="s">
        <v>29</v>
      </c>
      <c r="E728" s="21" t="s">
        <v>131</v>
      </c>
      <c r="F728" s="22">
        <v>6.61</v>
      </c>
      <c r="G728" s="22">
        <v>6.73</v>
      </c>
      <c r="H728" s="22">
        <v>10.99</v>
      </c>
      <c r="I728" s="22">
        <v>9</v>
      </c>
      <c r="J728" s="21">
        <v>64</v>
      </c>
      <c r="K728" s="21" t="s">
        <v>16</v>
      </c>
    </row>
    <row r="729" spans="1:11" ht="13.5" customHeight="1" x14ac:dyDescent="0.2">
      <c r="A729" s="21" t="s">
        <v>161</v>
      </c>
      <c r="B729" s="21" t="s">
        <v>71</v>
      </c>
      <c r="C729" s="21" t="s">
        <v>162</v>
      </c>
      <c r="D729" s="21" t="s">
        <v>29</v>
      </c>
      <c r="E729" s="21" t="s">
        <v>128</v>
      </c>
      <c r="F729" s="22">
        <v>9.18</v>
      </c>
      <c r="G729" s="22">
        <v>4.6399999999999997</v>
      </c>
      <c r="H729" s="22">
        <v>9.84</v>
      </c>
      <c r="I729" s="22" t="s">
        <v>31</v>
      </c>
      <c r="J729" s="21">
        <v>74</v>
      </c>
      <c r="K729" s="21" t="s">
        <v>32</v>
      </c>
    </row>
    <row r="730" spans="1:11" ht="13.5" customHeight="1" x14ac:dyDescent="0.2">
      <c r="A730" s="21" t="s">
        <v>163</v>
      </c>
      <c r="B730" s="21" t="s">
        <v>76</v>
      </c>
      <c r="C730" s="21" t="s">
        <v>164</v>
      </c>
      <c r="D730" s="21" t="s">
        <v>29</v>
      </c>
      <c r="E730" s="21" t="s">
        <v>128</v>
      </c>
      <c r="F730" s="22">
        <v>3.85</v>
      </c>
      <c r="G730" s="22">
        <v>2.52</v>
      </c>
      <c r="H730" s="22">
        <v>8</v>
      </c>
      <c r="I730" s="22" t="s">
        <v>31</v>
      </c>
      <c r="J730" s="21">
        <v>36</v>
      </c>
      <c r="K730" s="21" t="s">
        <v>32</v>
      </c>
    </row>
    <row r="731" spans="1:11" ht="13.5" customHeight="1" x14ac:dyDescent="0.2">
      <c r="A731" s="21" t="s">
        <v>165</v>
      </c>
      <c r="B731" s="21" t="s">
        <v>76</v>
      </c>
      <c r="C731" s="21" t="s">
        <v>166</v>
      </c>
      <c r="D731" s="21" t="s">
        <v>29</v>
      </c>
      <c r="E731" s="21" t="s">
        <v>128</v>
      </c>
      <c r="F731" s="22">
        <v>2.81</v>
      </c>
      <c r="G731" s="22">
        <v>1.52</v>
      </c>
      <c r="H731" s="22">
        <v>6.03</v>
      </c>
      <c r="I731" s="22">
        <v>5.95</v>
      </c>
      <c r="J731" s="21">
        <v>25</v>
      </c>
      <c r="K731" s="21" t="s">
        <v>36</v>
      </c>
    </row>
    <row r="732" spans="1:11" ht="13.5" customHeight="1" x14ac:dyDescent="0.2">
      <c r="A732" s="21" t="s">
        <v>167</v>
      </c>
      <c r="B732" s="21" t="s">
        <v>76</v>
      </c>
      <c r="C732" s="21" t="s">
        <v>168</v>
      </c>
      <c r="D732" s="21" t="s">
        <v>29</v>
      </c>
      <c r="E732" s="21" t="s">
        <v>128</v>
      </c>
      <c r="F732" s="22">
        <v>2.42</v>
      </c>
      <c r="G732" s="22">
        <v>1.27</v>
      </c>
      <c r="H732" s="22">
        <v>6</v>
      </c>
      <c r="I732" s="22" t="s">
        <v>31</v>
      </c>
      <c r="J732" s="21">
        <v>25</v>
      </c>
      <c r="K732" s="21" t="s">
        <v>32</v>
      </c>
    </row>
    <row r="733" spans="1:11" ht="13.5" customHeight="1" x14ac:dyDescent="0.2">
      <c r="A733" s="21" t="s">
        <v>169</v>
      </c>
      <c r="B733" s="21" t="s">
        <v>150</v>
      </c>
      <c r="C733" s="21" t="s">
        <v>170</v>
      </c>
      <c r="D733" s="21" t="s">
        <v>29</v>
      </c>
      <c r="E733" s="21" t="s">
        <v>131</v>
      </c>
      <c r="F733" s="22">
        <v>4.8600000000000003</v>
      </c>
      <c r="G733" s="22">
        <v>2.4</v>
      </c>
      <c r="H733" s="22">
        <v>7.4</v>
      </c>
      <c r="I733" s="22">
        <v>6.5</v>
      </c>
      <c r="J733" s="21">
        <v>22</v>
      </c>
      <c r="K733" s="21" t="s">
        <v>36</v>
      </c>
    </row>
    <row r="734" spans="1:11" ht="13.5" customHeight="1" x14ac:dyDescent="0.2">
      <c r="A734" s="21" t="s">
        <v>171</v>
      </c>
      <c r="B734" s="21" t="s">
        <v>71</v>
      </c>
      <c r="C734" s="21" t="s">
        <v>172</v>
      </c>
      <c r="D734" s="21" t="s">
        <v>29</v>
      </c>
      <c r="E734" s="21" t="s">
        <v>128</v>
      </c>
      <c r="F734" s="22">
        <v>6.01</v>
      </c>
      <c r="G734" s="22">
        <v>5.38</v>
      </c>
      <c r="H734" s="22">
        <v>9.4</v>
      </c>
      <c r="I734" s="22" t="s">
        <v>31</v>
      </c>
      <c r="J734" s="21">
        <v>80</v>
      </c>
      <c r="K734" s="21" t="s">
        <v>32</v>
      </c>
    </row>
    <row r="735" spans="1:11" ht="13.5" customHeight="1" x14ac:dyDescent="0.2">
      <c r="A735" s="21" t="s">
        <v>173</v>
      </c>
      <c r="B735" s="21" t="s">
        <v>76</v>
      </c>
      <c r="C735" s="21" t="s">
        <v>174</v>
      </c>
      <c r="D735" s="21" t="s">
        <v>29</v>
      </c>
      <c r="E735" s="21" t="s">
        <v>128</v>
      </c>
      <c r="F735" s="22">
        <v>5.33</v>
      </c>
      <c r="G735" s="22">
        <v>4.1900000000000004</v>
      </c>
      <c r="H735" s="22">
        <v>9</v>
      </c>
      <c r="I735" s="22">
        <v>8.35</v>
      </c>
      <c r="J735" s="21">
        <v>28</v>
      </c>
      <c r="K735" s="21" t="s">
        <v>32</v>
      </c>
    </row>
    <row r="736" spans="1:11" ht="13.5" customHeight="1" x14ac:dyDescent="0.2">
      <c r="A736" s="21" t="s">
        <v>175</v>
      </c>
      <c r="B736" s="21" t="s">
        <v>48</v>
      </c>
      <c r="C736" s="21" t="s">
        <v>176</v>
      </c>
      <c r="D736" s="21" t="s">
        <v>29</v>
      </c>
      <c r="E736" s="21" t="s">
        <v>128</v>
      </c>
      <c r="F736" s="22">
        <v>5.33</v>
      </c>
      <c r="G736" s="22">
        <v>3.34</v>
      </c>
      <c r="H736" s="22">
        <v>8.3000000000000007</v>
      </c>
      <c r="I736" s="22">
        <v>7.84</v>
      </c>
      <c r="J736" s="21">
        <v>60</v>
      </c>
      <c r="K736" s="21" t="s">
        <v>32</v>
      </c>
    </row>
    <row r="737" spans="1:11" ht="13.5" customHeight="1" x14ac:dyDescent="0.2">
      <c r="A737" s="21" t="s">
        <v>177</v>
      </c>
      <c r="B737" s="21" t="s">
        <v>53</v>
      </c>
      <c r="C737" s="21" t="s">
        <v>178</v>
      </c>
      <c r="D737" s="21" t="s">
        <v>29</v>
      </c>
      <c r="E737" s="21" t="s">
        <v>128</v>
      </c>
      <c r="F737" s="22">
        <v>5.4</v>
      </c>
      <c r="G737" s="22">
        <v>4.5999999999999996</v>
      </c>
      <c r="H737" s="22">
        <v>9.9</v>
      </c>
      <c r="I737" s="22">
        <v>7.92</v>
      </c>
      <c r="J737" s="21">
        <v>60</v>
      </c>
      <c r="K737" s="21" t="s">
        <v>36</v>
      </c>
    </row>
    <row r="738" spans="1:11" ht="13.5" customHeight="1" x14ac:dyDescent="0.2">
      <c r="A738" s="21" t="s">
        <v>179</v>
      </c>
      <c r="B738" s="21" t="s">
        <v>180</v>
      </c>
      <c r="C738" s="21" t="s">
        <v>181</v>
      </c>
      <c r="D738" s="21" t="s">
        <v>29</v>
      </c>
      <c r="E738" s="21" t="s">
        <v>128</v>
      </c>
      <c r="F738" s="22">
        <v>6.3</v>
      </c>
      <c r="G738" s="22">
        <v>5.03</v>
      </c>
      <c r="H738" s="22">
        <v>8.99</v>
      </c>
      <c r="I738" s="22">
        <v>7.81</v>
      </c>
      <c r="J738" s="21">
        <v>35</v>
      </c>
      <c r="K738" s="21" t="s">
        <v>182</v>
      </c>
    </row>
    <row r="739" spans="1:11" ht="13.5" customHeight="1" x14ac:dyDescent="0.2">
      <c r="A739" s="21" t="s">
        <v>183</v>
      </c>
      <c r="B739" s="21" t="s">
        <v>76</v>
      </c>
      <c r="C739" s="21" t="s">
        <v>184</v>
      </c>
      <c r="D739" s="21" t="s">
        <v>29</v>
      </c>
      <c r="E739" s="21" t="s">
        <v>128</v>
      </c>
      <c r="F739" s="22">
        <v>4.91</v>
      </c>
      <c r="G739" s="22">
        <v>4.34</v>
      </c>
      <c r="H739" s="22">
        <v>8.98</v>
      </c>
      <c r="I739" s="22">
        <v>7.35</v>
      </c>
      <c r="J739" s="21">
        <v>70</v>
      </c>
      <c r="K739" s="21" t="s">
        <v>36</v>
      </c>
    </row>
    <row r="740" spans="1:11" ht="13.5" customHeight="1" x14ac:dyDescent="0.2">
      <c r="A740" s="21" t="s">
        <v>185</v>
      </c>
      <c r="B740" s="21" t="s">
        <v>76</v>
      </c>
      <c r="C740" s="21" t="s">
        <v>58</v>
      </c>
      <c r="D740" s="21" t="s">
        <v>29</v>
      </c>
      <c r="E740" s="21" t="s">
        <v>128</v>
      </c>
      <c r="F740" s="22">
        <v>5.21</v>
      </c>
      <c r="G740" s="22">
        <v>3.55</v>
      </c>
      <c r="H740" s="22">
        <v>8.6999999999999993</v>
      </c>
      <c r="I740" s="22" t="s">
        <v>31</v>
      </c>
      <c r="J740" s="21">
        <v>90</v>
      </c>
      <c r="K740" s="21" t="s">
        <v>32</v>
      </c>
    </row>
    <row r="741" spans="1:11" ht="13.5" customHeight="1" x14ac:dyDescent="0.2">
      <c r="A741" s="21" t="s">
        <v>186</v>
      </c>
      <c r="B741" s="21" t="s">
        <v>187</v>
      </c>
      <c r="C741" s="21" t="s">
        <v>188</v>
      </c>
      <c r="D741" s="21" t="s">
        <v>29</v>
      </c>
      <c r="E741" s="21" t="s">
        <v>131</v>
      </c>
      <c r="F741" s="22">
        <v>1.82</v>
      </c>
      <c r="G741" s="22">
        <v>1.21</v>
      </c>
      <c r="H741" s="22">
        <v>6.86</v>
      </c>
      <c r="I741" s="22">
        <v>5.5</v>
      </c>
      <c r="J741" s="21">
        <v>20</v>
      </c>
      <c r="K741" s="21" t="s">
        <v>32</v>
      </c>
    </row>
    <row r="742" spans="1:11" ht="13.5" customHeight="1" x14ac:dyDescent="0.2">
      <c r="A742" s="21" t="s">
        <v>189</v>
      </c>
      <c r="B742" s="21" t="s">
        <v>76</v>
      </c>
      <c r="C742" s="21" t="s">
        <v>190</v>
      </c>
      <c r="D742" s="21" t="s">
        <v>29</v>
      </c>
      <c r="E742" s="21" t="s">
        <v>128</v>
      </c>
      <c r="F742" s="22">
        <v>2.2400000000000002</v>
      </c>
      <c r="G742" s="22">
        <v>1.51</v>
      </c>
      <c r="H742" s="22">
        <v>6.15</v>
      </c>
      <c r="I742" s="22" t="s">
        <v>31</v>
      </c>
      <c r="J742" s="21">
        <v>30</v>
      </c>
      <c r="K742" s="21" t="s">
        <v>32</v>
      </c>
    </row>
    <row r="743" spans="1:11" ht="13.5" customHeight="1" x14ac:dyDescent="0.2">
      <c r="A743" s="21" t="s">
        <v>191</v>
      </c>
      <c r="B743" s="21" t="s">
        <v>76</v>
      </c>
      <c r="C743" s="21" t="s">
        <v>192</v>
      </c>
      <c r="D743" s="21" t="s">
        <v>29</v>
      </c>
      <c r="E743" s="21" t="s">
        <v>128</v>
      </c>
      <c r="F743" s="22">
        <v>15.14</v>
      </c>
      <c r="G743" s="22">
        <v>12</v>
      </c>
      <c r="H743" s="22">
        <v>13.2</v>
      </c>
      <c r="I743" s="22">
        <v>10.98</v>
      </c>
      <c r="J743" s="21">
        <v>105</v>
      </c>
      <c r="K743" s="21" t="s">
        <v>16</v>
      </c>
    </row>
    <row r="744" spans="1:11" ht="13.5" customHeight="1" x14ac:dyDescent="0.2">
      <c r="A744" s="21" t="s">
        <v>193</v>
      </c>
      <c r="B744" s="21" t="s">
        <v>12</v>
      </c>
      <c r="C744" s="21" t="s">
        <v>95</v>
      </c>
      <c r="D744" s="21" t="s">
        <v>29</v>
      </c>
      <c r="E744" s="21" t="s">
        <v>131</v>
      </c>
      <c r="F744" s="22">
        <v>3.02</v>
      </c>
      <c r="G744" s="22">
        <v>1.89</v>
      </c>
      <c r="H744" s="22">
        <v>8.1999999999999993</v>
      </c>
      <c r="I744" s="22">
        <v>6.87</v>
      </c>
      <c r="J744" s="21">
        <v>45</v>
      </c>
      <c r="K744" s="21" t="s">
        <v>36</v>
      </c>
    </row>
    <row r="745" spans="1:11" ht="13.5" customHeight="1" x14ac:dyDescent="0.2">
      <c r="A745" s="21" t="s">
        <v>196</v>
      </c>
      <c r="B745" s="21" t="s">
        <v>197</v>
      </c>
      <c r="C745" s="21" t="s">
        <v>198</v>
      </c>
      <c r="D745" s="21" t="s">
        <v>29</v>
      </c>
      <c r="E745" s="21" t="s">
        <v>131</v>
      </c>
      <c r="F745" s="22">
        <v>2.58</v>
      </c>
      <c r="G745" s="22">
        <v>1.23</v>
      </c>
      <c r="H745" s="22">
        <v>6.9</v>
      </c>
      <c r="I745" s="22" t="s">
        <v>31</v>
      </c>
      <c r="J745" s="21">
        <v>40</v>
      </c>
      <c r="K745" s="21" t="s">
        <v>32</v>
      </c>
    </row>
    <row r="746" spans="1:11" ht="13.5" customHeight="1" x14ac:dyDescent="0.2">
      <c r="A746" s="21" t="s">
        <v>199</v>
      </c>
      <c r="B746" s="21" t="s">
        <v>200</v>
      </c>
      <c r="C746" s="21" t="s">
        <v>85</v>
      </c>
      <c r="D746" s="21" t="s">
        <v>29</v>
      </c>
      <c r="E746" s="21" t="s">
        <v>131</v>
      </c>
      <c r="F746" s="22">
        <v>13.42</v>
      </c>
      <c r="G746" s="22">
        <v>11.54</v>
      </c>
      <c r="H746" s="22">
        <v>13.04</v>
      </c>
      <c r="I746" s="22">
        <v>10.5</v>
      </c>
      <c r="J746" s="21">
        <v>160</v>
      </c>
      <c r="K746" s="21" t="s">
        <v>16</v>
      </c>
    </row>
    <row r="747" spans="1:11" ht="13.5" customHeight="1" x14ac:dyDescent="0.2">
      <c r="A747" s="21" t="s">
        <v>201</v>
      </c>
      <c r="B747" s="21" t="s">
        <v>48</v>
      </c>
      <c r="C747" s="21" t="s">
        <v>202</v>
      </c>
      <c r="D747" s="21" t="s">
        <v>29</v>
      </c>
      <c r="E747" s="21" t="s">
        <v>131</v>
      </c>
      <c r="F747" s="22">
        <v>5.8</v>
      </c>
      <c r="G747" s="22">
        <v>5.04</v>
      </c>
      <c r="H747" s="22">
        <v>9.75</v>
      </c>
      <c r="I747" s="22">
        <v>7.85</v>
      </c>
      <c r="J747" s="21">
        <v>64</v>
      </c>
      <c r="K747" s="21" t="s">
        <v>16</v>
      </c>
    </row>
    <row r="748" spans="1:11" ht="13.5" customHeight="1" x14ac:dyDescent="0.2">
      <c r="A748" s="21" t="s">
        <v>203</v>
      </c>
      <c r="B748" s="21" t="s">
        <v>41</v>
      </c>
      <c r="C748" s="21" t="s">
        <v>85</v>
      </c>
      <c r="D748" s="21" t="s">
        <v>29</v>
      </c>
      <c r="E748" s="21" t="s">
        <v>131</v>
      </c>
      <c r="F748" s="22">
        <v>2.4300000000000002</v>
      </c>
      <c r="G748" s="22">
        <v>2.48</v>
      </c>
      <c r="H748" s="22">
        <v>7.51</v>
      </c>
      <c r="I748" s="22">
        <v>6.29</v>
      </c>
      <c r="J748" s="21">
        <v>23</v>
      </c>
      <c r="K748" s="21" t="s">
        <v>32</v>
      </c>
    </row>
    <row r="749" spans="1:11" ht="13.5" customHeight="1" x14ac:dyDescent="0.2">
      <c r="A749" s="21" t="s">
        <v>204</v>
      </c>
      <c r="B749" s="21" t="s">
        <v>48</v>
      </c>
      <c r="C749" s="21" t="s">
        <v>205</v>
      </c>
      <c r="D749" s="21" t="s">
        <v>29</v>
      </c>
      <c r="E749" s="21" t="s">
        <v>128</v>
      </c>
      <c r="F749" s="22">
        <v>4.5199999999999996</v>
      </c>
      <c r="G749" s="22">
        <v>4.1399999999999997</v>
      </c>
      <c r="H749" s="22">
        <v>9.2100000000000009</v>
      </c>
      <c r="I749" s="22">
        <v>7.3</v>
      </c>
      <c r="J749" s="21">
        <v>65</v>
      </c>
      <c r="K749" s="21" t="s">
        <v>32</v>
      </c>
    </row>
    <row r="750" spans="1:11" ht="13.5" customHeight="1" x14ac:dyDescent="0.2">
      <c r="A750" s="155" t="s">
        <v>579</v>
      </c>
      <c r="B750" s="21" t="s">
        <v>76</v>
      </c>
      <c r="C750" s="160" t="s">
        <v>581</v>
      </c>
      <c r="D750" s="21" t="s">
        <v>29</v>
      </c>
      <c r="E750" s="21" t="s">
        <v>128</v>
      </c>
      <c r="F750" s="22">
        <v>1.27</v>
      </c>
      <c r="G750" s="22">
        <v>0.95</v>
      </c>
      <c r="H750" s="22">
        <v>5.24</v>
      </c>
      <c r="I750" s="22">
        <v>4.8</v>
      </c>
      <c r="J750" s="21">
        <v>15</v>
      </c>
      <c r="K750" s="158" t="s">
        <v>32</v>
      </c>
    </row>
    <row r="751" spans="1:11" ht="13.5" customHeight="1" x14ac:dyDescent="0.2">
      <c r="A751" s="155" t="s">
        <v>580</v>
      </c>
      <c r="B751" s="21" t="s">
        <v>53</v>
      </c>
      <c r="C751" s="160" t="s">
        <v>181</v>
      </c>
      <c r="D751" s="21" t="s">
        <v>29</v>
      </c>
      <c r="E751" s="21" t="s">
        <v>128</v>
      </c>
      <c r="F751" s="22">
        <v>10.1</v>
      </c>
      <c r="G751" s="22">
        <v>6.24</v>
      </c>
      <c r="H751" s="22">
        <v>9.9499999999999993</v>
      </c>
      <c r="I751" s="22">
        <v>8.9600000000000009</v>
      </c>
      <c r="J751" s="21">
        <v>40</v>
      </c>
      <c r="K751" s="158" t="s">
        <v>582</v>
      </c>
    </row>
    <row r="752" spans="1:11" s="5" customFormat="1" ht="13.5" customHeight="1" x14ac:dyDescent="0.2">
      <c r="A752" s="75"/>
      <c r="B752" s="76"/>
      <c r="C752" s="76"/>
      <c r="D752" s="76" t="s">
        <v>583</v>
      </c>
      <c r="E752" s="76"/>
      <c r="F752" s="77">
        <f>SUM(F715:F751)</f>
        <v>183.8</v>
      </c>
      <c r="G752" s="77">
        <f>SUM(G715:G751)</f>
        <v>141.35999999999999</v>
      </c>
      <c r="H752" s="77">
        <f>SUM(H715:H751)</f>
        <v>309.31</v>
      </c>
      <c r="I752" s="77">
        <f>SUM(I715:I751)</f>
        <v>155.83000000000004</v>
      </c>
      <c r="J752" s="77">
        <f>SUM(J715:J751)</f>
        <v>1796.5</v>
      </c>
      <c r="K752" s="78"/>
    </row>
    <row r="753" spans="1:46" ht="13.5" customHeight="1" x14ac:dyDescent="0.2">
      <c r="A753" s="21" t="s">
        <v>207</v>
      </c>
      <c r="B753" s="21" t="s">
        <v>76</v>
      </c>
      <c r="C753" s="21" t="s">
        <v>42</v>
      </c>
      <c r="D753" s="21" t="s">
        <v>73</v>
      </c>
      <c r="E753" s="21" t="s">
        <v>128</v>
      </c>
      <c r="F753" s="22">
        <v>8.0299999999999994</v>
      </c>
      <c r="G753" s="22">
        <v>8.0399999999999991</v>
      </c>
      <c r="H753" s="22">
        <v>11.99</v>
      </c>
      <c r="I753" s="22">
        <v>9.26</v>
      </c>
      <c r="J753" s="21">
        <v>85</v>
      </c>
      <c r="K753" s="21" t="s">
        <v>16</v>
      </c>
    </row>
    <row r="754" spans="1:46" ht="13.5" customHeight="1" x14ac:dyDescent="0.2">
      <c r="A754" s="21" t="s">
        <v>208</v>
      </c>
      <c r="B754" s="21" t="s">
        <v>41</v>
      </c>
      <c r="C754" s="21" t="s">
        <v>209</v>
      </c>
      <c r="D754" s="21" t="s">
        <v>73</v>
      </c>
      <c r="E754" s="21" t="s">
        <v>131</v>
      </c>
      <c r="F754" s="22">
        <v>9.6199999999999992</v>
      </c>
      <c r="G754" s="22">
        <v>10.28</v>
      </c>
      <c r="H754" s="22">
        <v>12.5</v>
      </c>
      <c r="I754" s="22">
        <v>10.1</v>
      </c>
      <c r="J754" s="21">
        <v>90</v>
      </c>
      <c r="K754" s="21" t="s">
        <v>16</v>
      </c>
    </row>
    <row r="755" spans="1:46" ht="13.5" customHeight="1" x14ac:dyDescent="0.2">
      <c r="A755" s="21" t="s">
        <v>210</v>
      </c>
      <c r="B755" s="21" t="s">
        <v>76</v>
      </c>
      <c r="C755" s="21" t="s">
        <v>211</v>
      </c>
      <c r="D755" s="21" t="s">
        <v>73</v>
      </c>
      <c r="E755" s="21" t="s">
        <v>128</v>
      </c>
      <c r="F755" s="22">
        <v>17.329999999999998</v>
      </c>
      <c r="G755" s="22">
        <v>12.72</v>
      </c>
      <c r="H755" s="22">
        <v>13.38</v>
      </c>
      <c r="I755" s="22">
        <v>11.01</v>
      </c>
      <c r="J755" s="21">
        <v>133</v>
      </c>
      <c r="K755" s="21" t="s">
        <v>16</v>
      </c>
    </row>
    <row r="756" spans="1:46" ht="13.5" customHeight="1" x14ac:dyDescent="0.2">
      <c r="A756" s="21" t="s">
        <v>212</v>
      </c>
      <c r="B756" s="21" t="s">
        <v>76</v>
      </c>
      <c r="C756" s="21" t="s">
        <v>209</v>
      </c>
      <c r="D756" s="21" t="s">
        <v>73</v>
      </c>
      <c r="E756" s="21" t="s">
        <v>128</v>
      </c>
      <c r="F756" s="22">
        <v>9.86</v>
      </c>
      <c r="G756" s="22">
        <v>8.7100000000000009</v>
      </c>
      <c r="H756" s="22">
        <v>11.3</v>
      </c>
      <c r="I756" s="22">
        <v>9.65</v>
      </c>
      <c r="J756" s="21">
        <v>28</v>
      </c>
      <c r="K756" s="21" t="s">
        <v>36</v>
      </c>
    </row>
    <row r="757" spans="1:46" ht="13.5" customHeight="1" x14ac:dyDescent="0.2">
      <c r="A757" s="21" t="s">
        <v>213</v>
      </c>
      <c r="B757" s="21" t="s">
        <v>12</v>
      </c>
      <c r="C757" s="21" t="s">
        <v>214</v>
      </c>
      <c r="D757" s="21" t="s">
        <v>73</v>
      </c>
      <c r="E757" s="21" t="s">
        <v>128</v>
      </c>
      <c r="F757" s="22">
        <v>31.97</v>
      </c>
      <c r="G757" s="22">
        <v>43.8</v>
      </c>
      <c r="H757" s="22">
        <v>16.5</v>
      </c>
      <c r="I757" s="22">
        <v>13.37</v>
      </c>
      <c r="J757" s="21">
        <v>98</v>
      </c>
      <c r="K757" s="21" t="s">
        <v>16</v>
      </c>
    </row>
    <row r="758" spans="1:46" ht="13.5" customHeight="1" x14ac:dyDescent="0.2">
      <c r="A758" s="21" t="s">
        <v>215</v>
      </c>
      <c r="B758" s="21" t="s">
        <v>76</v>
      </c>
      <c r="C758" s="21" t="s">
        <v>216</v>
      </c>
      <c r="D758" s="21" t="s">
        <v>73</v>
      </c>
      <c r="E758" s="21" t="s">
        <v>128</v>
      </c>
      <c r="F758" s="22">
        <v>4.22</v>
      </c>
      <c r="G758" s="22">
        <v>5.04</v>
      </c>
      <c r="H758" s="22">
        <v>9.35</v>
      </c>
      <c r="I758" s="22">
        <v>7.44</v>
      </c>
      <c r="J758" s="21">
        <v>88</v>
      </c>
      <c r="K758" s="21" t="s">
        <v>32</v>
      </c>
    </row>
    <row r="759" spans="1:46" ht="13.5" customHeight="1" x14ac:dyDescent="0.2">
      <c r="A759" s="21" t="s">
        <v>217</v>
      </c>
      <c r="B759" s="21" t="s">
        <v>76</v>
      </c>
      <c r="C759" s="21" t="s">
        <v>218</v>
      </c>
      <c r="D759" s="21" t="s">
        <v>73</v>
      </c>
      <c r="E759" s="21" t="s">
        <v>128</v>
      </c>
      <c r="F759" s="22">
        <v>19.93</v>
      </c>
      <c r="G759" s="22">
        <v>10.79</v>
      </c>
      <c r="H759" s="22">
        <v>12.53</v>
      </c>
      <c r="I759" s="22">
        <v>8.98</v>
      </c>
      <c r="J759" s="21">
        <v>75</v>
      </c>
      <c r="K759" s="21" t="s">
        <v>16</v>
      </c>
    </row>
    <row r="760" spans="1:46" ht="13.5" customHeight="1" x14ac:dyDescent="0.2">
      <c r="A760" s="21" t="s">
        <v>219</v>
      </c>
      <c r="B760" s="21" t="s">
        <v>12</v>
      </c>
      <c r="C760" s="21" t="s">
        <v>220</v>
      </c>
      <c r="D760" s="21" t="s">
        <v>73</v>
      </c>
      <c r="E760" s="21" t="s">
        <v>131</v>
      </c>
      <c r="F760" s="22">
        <v>12.87</v>
      </c>
      <c r="G760" s="22">
        <v>9.76</v>
      </c>
      <c r="H760" s="22">
        <v>11.98</v>
      </c>
      <c r="I760" s="22">
        <v>10.49</v>
      </c>
      <c r="J760" s="21">
        <v>90</v>
      </c>
      <c r="K760" s="21" t="s">
        <v>16</v>
      </c>
    </row>
    <row r="761" spans="1:46" ht="13.5" customHeight="1" x14ac:dyDescent="0.2">
      <c r="A761" s="21" t="s">
        <v>221</v>
      </c>
      <c r="B761" s="21" t="s">
        <v>71</v>
      </c>
      <c r="C761" s="21" t="s">
        <v>222</v>
      </c>
      <c r="D761" s="21" t="s">
        <v>73</v>
      </c>
      <c r="E761" s="21" t="s">
        <v>128</v>
      </c>
      <c r="F761" s="22">
        <v>19.899999999999999</v>
      </c>
      <c r="G761" s="22">
        <v>17.920000000000002</v>
      </c>
      <c r="H761" s="22">
        <v>15.1</v>
      </c>
      <c r="I761" s="22">
        <v>11.5</v>
      </c>
      <c r="J761" s="21">
        <v>90</v>
      </c>
      <c r="K761" s="21" t="s">
        <v>16</v>
      </c>
    </row>
    <row r="762" spans="1:46" ht="13.5" customHeight="1" x14ac:dyDescent="0.2">
      <c r="A762" s="21" t="s">
        <v>223</v>
      </c>
      <c r="B762" s="21" t="s">
        <v>76</v>
      </c>
      <c r="C762" s="21" t="s">
        <v>63</v>
      </c>
      <c r="D762" s="21" t="s">
        <v>73</v>
      </c>
      <c r="E762" s="21" t="s">
        <v>128</v>
      </c>
      <c r="F762" s="22">
        <v>24.8</v>
      </c>
      <c r="G762" s="22">
        <v>27.01</v>
      </c>
      <c r="H762" s="22">
        <v>16</v>
      </c>
      <c r="I762" s="22">
        <v>13</v>
      </c>
      <c r="J762" s="21">
        <v>130</v>
      </c>
      <c r="K762" s="21" t="s">
        <v>16</v>
      </c>
    </row>
    <row r="763" spans="1:46" ht="13.5" customHeight="1" x14ac:dyDescent="0.2">
      <c r="A763" s="21" t="s">
        <v>224</v>
      </c>
      <c r="B763" s="21" t="s">
        <v>76</v>
      </c>
      <c r="C763" s="21" t="s">
        <v>51</v>
      </c>
      <c r="D763" s="21" t="s">
        <v>73</v>
      </c>
      <c r="E763" s="21" t="s">
        <v>128</v>
      </c>
      <c r="F763" s="22">
        <v>11.01</v>
      </c>
      <c r="G763" s="22">
        <v>9.16</v>
      </c>
      <c r="H763" s="22">
        <v>11.99</v>
      </c>
      <c r="I763" s="22">
        <v>9.59</v>
      </c>
      <c r="J763" s="21">
        <v>136</v>
      </c>
      <c r="K763" s="21" t="s">
        <v>16</v>
      </c>
    </row>
    <row r="764" spans="1:46" ht="13.5" customHeight="1" x14ac:dyDescent="0.2">
      <c r="A764" s="21" t="s">
        <v>225</v>
      </c>
      <c r="B764" s="21" t="s">
        <v>48</v>
      </c>
      <c r="C764" s="21" t="s">
        <v>226</v>
      </c>
      <c r="D764" s="21" t="s">
        <v>73</v>
      </c>
      <c r="E764" s="21" t="s">
        <v>128</v>
      </c>
      <c r="F764" s="22">
        <v>13.5</v>
      </c>
      <c r="G764" s="22">
        <v>14.17</v>
      </c>
      <c r="H764" s="22">
        <v>14.25</v>
      </c>
      <c r="I764" s="22">
        <v>11.42</v>
      </c>
      <c r="J764" s="21">
        <v>100</v>
      </c>
      <c r="K764" s="21" t="s">
        <v>32</v>
      </c>
    </row>
    <row r="765" spans="1:46" s="5" customFormat="1" ht="15" customHeight="1" x14ac:dyDescent="0.2">
      <c r="A765" s="79"/>
      <c r="B765" s="80"/>
      <c r="C765" s="80"/>
      <c r="D765" s="80" t="s">
        <v>227</v>
      </c>
      <c r="E765" s="80"/>
      <c r="F765" s="55">
        <f>SUM(F753:F764)</f>
        <v>183.04000000000002</v>
      </c>
      <c r="G765" s="55">
        <f>SUM(G753:G764)</f>
        <v>177.39999999999998</v>
      </c>
      <c r="H765" s="55">
        <f>SUM(H753:H764)</f>
        <v>156.87</v>
      </c>
      <c r="I765" s="55">
        <f>SUM(I753:I764)</f>
        <v>125.80999999999999</v>
      </c>
      <c r="J765" s="55">
        <f>SUM(J753:J764)</f>
        <v>1143</v>
      </c>
      <c r="K765" s="56"/>
    </row>
    <row r="766" spans="1:46" s="5" customFormat="1" ht="15.6" customHeight="1" thickBot="1" x14ac:dyDescent="0.25">
      <c r="A766" s="361" t="s">
        <v>540</v>
      </c>
      <c r="B766" s="373"/>
      <c r="C766" s="373"/>
      <c r="D766" s="149" t="s">
        <v>584</v>
      </c>
      <c r="E766" s="149"/>
      <c r="F766" s="63">
        <f>F752+F765</f>
        <v>366.84000000000003</v>
      </c>
      <c r="G766" s="63">
        <f>G752+G765</f>
        <v>318.76</v>
      </c>
      <c r="H766" s="63">
        <f>H752+H765</f>
        <v>466.18</v>
      </c>
      <c r="I766" s="63">
        <f>I752+I765</f>
        <v>281.64000000000004</v>
      </c>
      <c r="J766" s="63">
        <f>J752+J765</f>
        <v>2939.5</v>
      </c>
      <c r="K766" s="149"/>
    </row>
    <row r="767" spans="1:46" s="9" customFormat="1" ht="13.5" customHeight="1" thickTop="1" thickBot="1" x14ac:dyDescent="0.2">
      <c r="A767" s="17" t="s">
        <v>0</v>
      </c>
      <c r="B767" s="17" t="s">
        <v>1</v>
      </c>
      <c r="C767" s="17" t="s">
        <v>2</v>
      </c>
      <c r="D767" s="17" t="s">
        <v>3</v>
      </c>
      <c r="E767" s="17" t="s">
        <v>4</v>
      </c>
      <c r="F767" s="18" t="s">
        <v>5</v>
      </c>
      <c r="G767" s="18" t="s">
        <v>6</v>
      </c>
      <c r="H767" s="18" t="s">
        <v>7</v>
      </c>
      <c r="I767" s="18" t="s">
        <v>8</v>
      </c>
      <c r="J767" s="17" t="s">
        <v>9</v>
      </c>
      <c r="K767" s="17" t="s">
        <v>10</v>
      </c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3.5" customHeight="1" thickTop="1" x14ac:dyDescent="0.2">
      <c r="A768" s="19" t="s">
        <v>229</v>
      </c>
      <c r="B768" s="19" t="s">
        <v>71</v>
      </c>
      <c r="C768" s="19" t="s">
        <v>230</v>
      </c>
      <c r="D768" s="19" t="s">
        <v>29</v>
      </c>
      <c r="E768" s="19" t="s">
        <v>231</v>
      </c>
      <c r="F768" s="20">
        <v>2.95</v>
      </c>
      <c r="G768" s="20">
        <v>1.97</v>
      </c>
      <c r="H768" s="20">
        <v>6.37</v>
      </c>
      <c r="I768" s="20">
        <v>5.7</v>
      </c>
      <c r="J768" s="19">
        <v>32</v>
      </c>
      <c r="K768" s="19" t="s">
        <v>36</v>
      </c>
    </row>
    <row r="769" spans="1:11" ht="13.5" customHeight="1" x14ac:dyDescent="0.2">
      <c r="A769" s="21" t="s">
        <v>232</v>
      </c>
      <c r="B769" s="21" t="s">
        <v>233</v>
      </c>
      <c r="C769" s="21" t="s">
        <v>234</v>
      </c>
      <c r="D769" s="21" t="s">
        <v>29</v>
      </c>
      <c r="E769" s="21" t="s">
        <v>235</v>
      </c>
      <c r="F769" s="22">
        <v>2.48</v>
      </c>
      <c r="G769" s="22">
        <v>1.88</v>
      </c>
      <c r="H769" s="22">
        <v>7.3</v>
      </c>
      <c r="I769" s="22">
        <v>5.96</v>
      </c>
      <c r="J769" s="21">
        <v>37</v>
      </c>
      <c r="K769" s="21" t="s">
        <v>36</v>
      </c>
    </row>
    <row r="770" spans="1:11" s="5" customFormat="1" ht="18" customHeight="1" x14ac:dyDescent="0.2">
      <c r="A770" s="68"/>
      <c r="B770" s="59"/>
      <c r="C770" s="59"/>
      <c r="D770" s="59" t="s">
        <v>99</v>
      </c>
      <c r="E770" s="59"/>
      <c r="F770" s="69">
        <f>SUM(F768:F769)</f>
        <v>5.43</v>
      </c>
      <c r="G770" s="69">
        <f>SUM(G768:G769)</f>
        <v>3.8499999999999996</v>
      </c>
      <c r="H770" s="69">
        <f>SUM(H768:H769)</f>
        <v>13.67</v>
      </c>
      <c r="I770" s="69">
        <f>SUM(I768:I769)</f>
        <v>11.66</v>
      </c>
      <c r="J770" s="69">
        <f>SUM(J768:J769)</f>
        <v>69</v>
      </c>
      <c r="K770" s="70"/>
    </row>
    <row r="771" spans="1:11" ht="18" customHeight="1" thickBot="1" x14ac:dyDescent="0.25">
      <c r="A771" s="363" t="s">
        <v>541</v>
      </c>
      <c r="B771" s="374"/>
      <c r="C771" s="375"/>
      <c r="D771" s="154" t="s">
        <v>99</v>
      </c>
      <c r="E771" s="154"/>
      <c r="F771" s="82">
        <v>5.43</v>
      </c>
      <c r="G771" s="82">
        <v>3.8499999999999996</v>
      </c>
      <c r="H771" s="82">
        <v>13.67</v>
      </c>
      <c r="I771" s="82">
        <v>11.66</v>
      </c>
      <c r="J771" s="154">
        <v>69</v>
      </c>
      <c r="K771" s="154"/>
    </row>
    <row r="772" spans="1:11" s="4" customFormat="1" ht="13.5" customHeight="1" thickTop="1" thickBot="1" x14ac:dyDescent="0.3">
      <c r="A772" s="17" t="s">
        <v>0</v>
      </c>
      <c r="B772" s="17" t="s">
        <v>1</v>
      </c>
      <c r="C772" s="17" t="s">
        <v>2</v>
      </c>
      <c r="D772" s="17" t="s">
        <v>3</v>
      </c>
      <c r="E772" s="17" t="s">
        <v>4</v>
      </c>
      <c r="F772" s="18" t="s">
        <v>5</v>
      </c>
      <c r="G772" s="18" t="s">
        <v>6</v>
      </c>
      <c r="H772" s="18" t="s">
        <v>7</v>
      </c>
      <c r="I772" s="18" t="s">
        <v>8</v>
      </c>
      <c r="J772" s="17" t="s">
        <v>9</v>
      </c>
      <c r="K772" s="17" t="s">
        <v>10</v>
      </c>
    </row>
    <row r="773" spans="1:11" ht="13.5" customHeight="1" thickTop="1" x14ac:dyDescent="0.2">
      <c r="A773" s="19" t="s">
        <v>236</v>
      </c>
      <c r="B773" s="19" t="s">
        <v>48</v>
      </c>
      <c r="C773" s="19" t="s">
        <v>20</v>
      </c>
      <c r="D773" s="19" t="s">
        <v>14</v>
      </c>
      <c r="E773" s="19" t="s">
        <v>237</v>
      </c>
      <c r="F773" s="20">
        <v>132.52000000000001</v>
      </c>
      <c r="G773" s="20">
        <v>204.31</v>
      </c>
      <c r="H773" s="20">
        <v>24.36</v>
      </c>
      <c r="I773" s="20">
        <v>22</v>
      </c>
      <c r="J773" s="19">
        <v>340</v>
      </c>
      <c r="K773" s="19" t="s">
        <v>16</v>
      </c>
    </row>
    <row r="774" spans="1:11" s="5" customFormat="1" ht="13.5" customHeight="1" x14ac:dyDescent="0.2">
      <c r="A774" s="23"/>
      <c r="B774" s="24"/>
      <c r="C774" s="24"/>
      <c r="D774" s="24" t="s">
        <v>25</v>
      </c>
      <c r="E774" s="24"/>
      <c r="F774" s="25">
        <f>SUM(F773)</f>
        <v>132.52000000000001</v>
      </c>
      <c r="G774" s="25">
        <f>SUM(G773)</f>
        <v>204.31</v>
      </c>
      <c r="H774" s="25">
        <f>SUM(H773)</f>
        <v>24.36</v>
      </c>
      <c r="I774" s="25">
        <f>SUM(I773)</f>
        <v>22</v>
      </c>
      <c r="J774" s="25">
        <f>SUM(J773)</f>
        <v>340</v>
      </c>
      <c r="K774" s="26"/>
    </row>
    <row r="775" spans="1:11" ht="13.5" customHeight="1" x14ac:dyDescent="0.2">
      <c r="A775" s="21" t="s">
        <v>238</v>
      </c>
      <c r="B775" s="21" t="s">
        <v>239</v>
      </c>
      <c r="C775" s="21" t="s">
        <v>111</v>
      </c>
      <c r="D775" s="21" t="s">
        <v>29</v>
      </c>
      <c r="E775" s="21" t="s">
        <v>240</v>
      </c>
      <c r="F775" s="22">
        <v>4.78</v>
      </c>
      <c r="G775" s="22">
        <v>4.4400000000000004</v>
      </c>
      <c r="H775" s="22">
        <v>9.1999999999999993</v>
      </c>
      <c r="I775" s="22">
        <v>7.4</v>
      </c>
      <c r="J775" s="21">
        <v>50</v>
      </c>
      <c r="K775" s="21" t="s">
        <v>32</v>
      </c>
    </row>
    <row r="776" spans="1:11" ht="13.5" customHeight="1" x14ac:dyDescent="0.2">
      <c r="A776" s="21" t="s">
        <v>241</v>
      </c>
      <c r="B776" s="21" t="s">
        <v>242</v>
      </c>
      <c r="C776" s="21" t="s">
        <v>243</v>
      </c>
      <c r="D776" s="21" t="s">
        <v>29</v>
      </c>
      <c r="E776" s="21" t="s">
        <v>240</v>
      </c>
      <c r="F776" s="22">
        <v>2.8</v>
      </c>
      <c r="G776" s="22">
        <v>2.2799999999999998</v>
      </c>
      <c r="H776" s="22">
        <v>8.0299999999999994</v>
      </c>
      <c r="I776" s="22">
        <v>7</v>
      </c>
      <c r="J776" s="21">
        <v>44</v>
      </c>
      <c r="K776" s="21" t="s">
        <v>36</v>
      </c>
    </row>
    <row r="777" spans="1:11" ht="13.5" customHeight="1" x14ac:dyDescent="0.2">
      <c r="A777" s="21" t="s">
        <v>244</v>
      </c>
      <c r="B777" s="21" t="s">
        <v>245</v>
      </c>
      <c r="C777" s="21" t="s">
        <v>246</v>
      </c>
      <c r="D777" s="21" t="s">
        <v>29</v>
      </c>
      <c r="E777" s="21" t="s">
        <v>240</v>
      </c>
      <c r="F777" s="22">
        <v>2.12</v>
      </c>
      <c r="G777" s="22">
        <v>1.59</v>
      </c>
      <c r="H777" s="22">
        <v>6.4</v>
      </c>
      <c r="I777" s="22" t="s">
        <v>31</v>
      </c>
      <c r="J777" s="21">
        <v>30</v>
      </c>
      <c r="K777" s="21" t="s">
        <v>36</v>
      </c>
    </row>
    <row r="778" spans="1:11" ht="13.5" customHeight="1" x14ac:dyDescent="0.2">
      <c r="A778" s="21" t="s">
        <v>247</v>
      </c>
      <c r="B778" s="21" t="s">
        <v>48</v>
      </c>
      <c r="C778" s="21" t="s">
        <v>107</v>
      </c>
      <c r="D778" s="21" t="s">
        <v>29</v>
      </c>
      <c r="E778" s="21" t="s">
        <v>237</v>
      </c>
      <c r="F778" s="22">
        <v>6.61</v>
      </c>
      <c r="G778" s="22">
        <v>6.11</v>
      </c>
      <c r="H778" s="22">
        <v>10.99</v>
      </c>
      <c r="I778" s="22">
        <v>9</v>
      </c>
      <c r="J778" s="21">
        <v>61</v>
      </c>
      <c r="K778" s="21" t="s">
        <v>16</v>
      </c>
    </row>
    <row r="779" spans="1:11" ht="13.5" customHeight="1" x14ac:dyDescent="0.2">
      <c r="A779" s="21" t="s">
        <v>248</v>
      </c>
      <c r="B779" s="21" t="s">
        <v>249</v>
      </c>
      <c r="C779" s="21" t="s">
        <v>250</v>
      </c>
      <c r="D779" s="21" t="s">
        <v>29</v>
      </c>
      <c r="E779" s="21" t="s">
        <v>240</v>
      </c>
      <c r="F779" s="22">
        <v>8.1999999999999993</v>
      </c>
      <c r="G779" s="22">
        <v>11.08</v>
      </c>
      <c r="H779" s="22">
        <v>11.99</v>
      </c>
      <c r="I779" s="22">
        <v>9.4499999999999993</v>
      </c>
      <c r="J779" s="21">
        <v>100</v>
      </c>
      <c r="K779" s="21" t="s">
        <v>32</v>
      </c>
    </row>
    <row r="780" spans="1:11" ht="13.5" customHeight="1" x14ac:dyDescent="0.2">
      <c r="A780" s="21" t="s">
        <v>251</v>
      </c>
      <c r="B780" s="21" t="s">
        <v>252</v>
      </c>
      <c r="C780" s="21" t="s">
        <v>253</v>
      </c>
      <c r="D780" s="21" t="s">
        <v>29</v>
      </c>
      <c r="E780" s="21" t="s">
        <v>237</v>
      </c>
      <c r="F780" s="22">
        <v>3.76</v>
      </c>
      <c r="G780" s="22">
        <v>2.21</v>
      </c>
      <c r="H780" s="22">
        <v>8</v>
      </c>
      <c r="I780" s="22" t="s">
        <v>31</v>
      </c>
      <c r="J780" s="21">
        <v>50</v>
      </c>
      <c r="K780" s="21" t="s">
        <v>32</v>
      </c>
    </row>
    <row r="781" spans="1:11" ht="13.5" customHeight="1" x14ac:dyDescent="0.2">
      <c r="A781" s="21" t="s">
        <v>254</v>
      </c>
      <c r="B781" s="21" t="s">
        <v>71</v>
      </c>
      <c r="C781" s="21" t="s">
        <v>255</v>
      </c>
      <c r="D781" s="21" t="s">
        <v>29</v>
      </c>
      <c r="E781" s="21" t="s">
        <v>240</v>
      </c>
      <c r="F781" s="22">
        <v>12.15</v>
      </c>
      <c r="G781" s="22">
        <v>6.39</v>
      </c>
      <c r="H781" s="22">
        <v>10.8</v>
      </c>
      <c r="I781" s="22" t="s">
        <v>31</v>
      </c>
      <c r="J781" s="21">
        <v>50</v>
      </c>
      <c r="K781" s="21" t="s">
        <v>16</v>
      </c>
    </row>
    <row r="782" spans="1:11" ht="13.5" customHeight="1" x14ac:dyDescent="0.2">
      <c r="A782" s="21" t="s">
        <v>256</v>
      </c>
      <c r="B782" s="21" t="s">
        <v>48</v>
      </c>
      <c r="C782" s="21" t="s">
        <v>114</v>
      </c>
      <c r="D782" s="21" t="s">
        <v>29</v>
      </c>
      <c r="E782" s="21" t="s">
        <v>237</v>
      </c>
      <c r="F782" s="22">
        <v>12.53</v>
      </c>
      <c r="G782" s="22">
        <v>9.74</v>
      </c>
      <c r="H782" s="22">
        <v>11.99</v>
      </c>
      <c r="I782" s="22">
        <v>10.49</v>
      </c>
      <c r="J782" s="21">
        <v>75</v>
      </c>
      <c r="K782" s="21" t="s">
        <v>16</v>
      </c>
    </row>
    <row r="783" spans="1:11" ht="13.5" customHeight="1" x14ac:dyDescent="0.2">
      <c r="A783" s="21" t="s">
        <v>257</v>
      </c>
      <c r="B783" s="21" t="s">
        <v>48</v>
      </c>
      <c r="C783" s="21" t="s">
        <v>258</v>
      </c>
      <c r="D783" s="21" t="s">
        <v>29</v>
      </c>
      <c r="E783" s="21" t="s">
        <v>237</v>
      </c>
      <c r="F783" s="22">
        <v>29.46</v>
      </c>
      <c r="G783" s="22">
        <v>34.4</v>
      </c>
      <c r="H783" s="22">
        <v>17.489999999999998</v>
      </c>
      <c r="I783" s="22">
        <v>15.41</v>
      </c>
      <c r="J783" s="21">
        <v>125</v>
      </c>
      <c r="K783" s="21" t="s">
        <v>16</v>
      </c>
    </row>
    <row r="784" spans="1:11" ht="13.5" customHeight="1" x14ac:dyDescent="0.2">
      <c r="A784" s="21" t="s">
        <v>259</v>
      </c>
      <c r="B784" s="21" t="s">
        <v>76</v>
      </c>
      <c r="C784" s="21" t="s">
        <v>260</v>
      </c>
      <c r="D784" s="21" t="s">
        <v>29</v>
      </c>
      <c r="E784" s="21" t="s">
        <v>237</v>
      </c>
      <c r="F784" s="22">
        <v>8.09</v>
      </c>
      <c r="G784" s="22">
        <v>5.28</v>
      </c>
      <c r="H784" s="22">
        <v>9.4</v>
      </c>
      <c r="I784" s="22" t="s">
        <v>31</v>
      </c>
      <c r="J784" s="21">
        <v>92</v>
      </c>
      <c r="K784" s="21" t="s">
        <v>32</v>
      </c>
    </row>
    <row r="785" spans="1:12" ht="13.5" customHeight="1" x14ac:dyDescent="0.2">
      <c r="A785" s="21" t="s">
        <v>261</v>
      </c>
      <c r="B785" s="21" t="s">
        <v>41</v>
      </c>
      <c r="C785" s="21" t="s">
        <v>262</v>
      </c>
      <c r="D785" s="21" t="s">
        <v>29</v>
      </c>
      <c r="E785" s="21" t="s">
        <v>240</v>
      </c>
      <c r="F785" s="22">
        <v>2.4300000000000002</v>
      </c>
      <c r="G785" s="22">
        <v>1.45</v>
      </c>
      <c r="H785" s="22">
        <v>5.99</v>
      </c>
      <c r="I785" s="22">
        <v>0</v>
      </c>
      <c r="J785" s="21">
        <v>16</v>
      </c>
      <c r="K785" s="21" t="s">
        <v>32</v>
      </c>
    </row>
    <row r="786" spans="1:12" ht="13.5" customHeight="1" x14ac:dyDescent="0.2">
      <c r="A786" s="21" t="s">
        <v>263</v>
      </c>
      <c r="B786" s="21" t="s">
        <v>48</v>
      </c>
      <c r="C786" s="21" t="s">
        <v>243</v>
      </c>
      <c r="D786" s="21" t="s">
        <v>29</v>
      </c>
      <c r="E786" s="21" t="s">
        <v>237</v>
      </c>
      <c r="F786" s="22">
        <v>26.38</v>
      </c>
      <c r="G786" s="22">
        <v>43.38</v>
      </c>
      <c r="H786" s="22">
        <v>16.399999999999999</v>
      </c>
      <c r="I786" s="22">
        <v>13.6</v>
      </c>
      <c r="J786" s="21">
        <v>90</v>
      </c>
      <c r="K786" s="21" t="s">
        <v>16</v>
      </c>
    </row>
    <row r="787" spans="1:12" ht="13.5" customHeight="1" x14ac:dyDescent="0.2">
      <c r="A787" s="21" t="s">
        <v>264</v>
      </c>
      <c r="B787" s="21" t="s">
        <v>265</v>
      </c>
      <c r="C787" s="21" t="s">
        <v>266</v>
      </c>
      <c r="D787" s="21" t="s">
        <v>29</v>
      </c>
      <c r="E787" s="21" t="s">
        <v>240</v>
      </c>
      <c r="F787" s="22">
        <v>12.4</v>
      </c>
      <c r="G787" s="22">
        <v>14.1</v>
      </c>
      <c r="H787" s="22">
        <v>13.5</v>
      </c>
      <c r="I787" s="22">
        <v>10.199999999999999</v>
      </c>
      <c r="J787" s="21">
        <v>135</v>
      </c>
      <c r="K787" s="21" t="s">
        <v>32</v>
      </c>
    </row>
    <row r="788" spans="1:12" ht="13.5" customHeight="1" x14ac:dyDescent="0.2">
      <c r="A788" s="21" t="s">
        <v>267</v>
      </c>
      <c r="B788" s="21" t="s">
        <v>71</v>
      </c>
      <c r="C788" s="21" t="s">
        <v>268</v>
      </c>
      <c r="D788" s="21" t="s">
        <v>29</v>
      </c>
      <c r="E788" s="21" t="s">
        <v>240</v>
      </c>
      <c r="F788" s="22">
        <v>7.88</v>
      </c>
      <c r="G788" s="22">
        <v>5.88</v>
      </c>
      <c r="H788" s="22">
        <v>10.48</v>
      </c>
      <c r="I788" s="22">
        <v>9.25</v>
      </c>
      <c r="J788" s="21">
        <v>45</v>
      </c>
      <c r="K788" s="21" t="s">
        <v>32</v>
      </c>
    </row>
    <row r="789" spans="1:12" ht="13.5" customHeight="1" x14ac:dyDescent="0.2">
      <c r="A789" s="21" t="s">
        <v>269</v>
      </c>
      <c r="B789" s="21" t="s">
        <v>270</v>
      </c>
      <c r="C789" s="21" t="s">
        <v>271</v>
      </c>
      <c r="D789" s="21" t="s">
        <v>29</v>
      </c>
      <c r="E789" s="21" t="s">
        <v>240</v>
      </c>
      <c r="F789" s="22">
        <v>8.89</v>
      </c>
      <c r="G789" s="22">
        <v>6.31</v>
      </c>
      <c r="H789" s="22">
        <v>11.85</v>
      </c>
      <c r="I789" s="22">
        <v>9.6</v>
      </c>
      <c r="J789" s="21">
        <v>60</v>
      </c>
      <c r="K789" s="21" t="s">
        <v>36</v>
      </c>
    </row>
    <row r="790" spans="1:12" ht="13.5" customHeight="1" x14ac:dyDescent="0.2">
      <c r="A790" s="155" t="s">
        <v>585</v>
      </c>
      <c r="B790" s="156" t="s">
        <v>48</v>
      </c>
      <c r="C790" s="159" t="s">
        <v>577</v>
      </c>
      <c r="D790" s="21" t="s">
        <v>29</v>
      </c>
      <c r="E790" s="21" t="s">
        <v>240</v>
      </c>
      <c r="F790" s="157"/>
      <c r="G790" s="157">
        <v>11.83</v>
      </c>
      <c r="H790" s="157">
        <v>11.99</v>
      </c>
      <c r="I790" s="157"/>
      <c r="J790" s="156">
        <v>70</v>
      </c>
      <c r="K790" s="158" t="s">
        <v>16</v>
      </c>
    </row>
    <row r="791" spans="1:12" s="5" customFormat="1" ht="13.5" customHeight="1" x14ac:dyDescent="0.2">
      <c r="A791" s="23"/>
      <c r="B791" s="24"/>
      <c r="C791" s="24"/>
      <c r="D791" s="24" t="s">
        <v>586</v>
      </c>
      <c r="E791" s="24"/>
      <c r="F791" s="25">
        <f>SUM(F775:F790)</f>
        <v>148.48000000000002</v>
      </c>
      <c r="G791" s="25">
        <f>SUM(G775:G790)</f>
        <v>166.47000000000003</v>
      </c>
      <c r="H791" s="25">
        <f>SUM(H775:H790)</f>
        <v>174.49999999999997</v>
      </c>
      <c r="I791" s="25">
        <f>SUM(I775:I790)</f>
        <v>101.39999999999999</v>
      </c>
      <c r="J791" s="25">
        <f>SUM(J775:J790)</f>
        <v>1093</v>
      </c>
      <c r="K791" s="26"/>
      <c r="L791" s="1"/>
    </row>
    <row r="792" spans="1:12" ht="13.5" customHeight="1" x14ac:dyDescent="0.2">
      <c r="A792" s="21" t="s">
        <v>273</v>
      </c>
      <c r="B792" s="21" t="s">
        <v>48</v>
      </c>
      <c r="C792" s="21" t="s">
        <v>274</v>
      </c>
      <c r="D792" s="21" t="s">
        <v>59</v>
      </c>
      <c r="E792" s="21" t="s">
        <v>237</v>
      </c>
      <c r="F792" s="22">
        <v>8.94</v>
      </c>
      <c r="G792" s="22">
        <v>15.18</v>
      </c>
      <c r="H792" s="22">
        <v>12.95</v>
      </c>
      <c r="I792" s="22" t="s">
        <v>31</v>
      </c>
      <c r="J792" s="21">
        <v>90</v>
      </c>
      <c r="K792" s="21" t="s">
        <v>16</v>
      </c>
    </row>
    <row r="793" spans="1:12" s="5" customFormat="1" ht="13.5" customHeight="1" x14ac:dyDescent="0.2">
      <c r="A793" s="23"/>
      <c r="B793" s="24"/>
      <c r="C793" s="24"/>
      <c r="D793" s="24" t="s">
        <v>25</v>
      </c>
      <c r="E793" s="24"/>
      <c r="F793" s="25">
        <f>SUM(F792)</f>
        <v>8.94</v>
      </c>
      <c r="G793" s="25">
        <f>SUM(G792)</f>
        <v>15.18</v>
      </c>
      <c r="H793" s="25">
        <f>SUM(H792)</f>
        <v>12.95</v>
      </c>
      <c r="I793" s="25">
        <f>SUM(I792)</f>
        <v>0</v>
      </c>
      <c r="J793" s="25">
        <f>SUM(J792)</f>
        <v>90</v>
      </c>
      <c r="K793" s="26"/>
      <c r="L793" s="1"/>
    </row>
    <row r="794" spans="1:12" ht="13.5" customHeight="1" x14ac:dyDescent="0.2">
      <c r="A794" s="21" t="s">
        <v>275</v>
      </c>
      <c r="B794" s="21" t="s">
        <v>48</v>
      </c>
      <c r="C794" s="21" t="s">
        <v>119</v>
      </c>
      <c r="D794" s="21" t="s">
        <v>79</v>
      </c>
      <c r="E794" s="21" t="s">
        <v>237</v>
      </c>
      <c r="F794" s="22">
        <v>73.489999999999995</v>
      </c>
      <c r="G794" s="22">
        <v>157.41999999999999</v>
      </c>
      <c r="H794" s="22">
        <v>25</v>
      </c>
      <c r="I794" s="22">
        <v>20.3</v>
      </c>
      <c r="J794" s="21">
        <v>213</v>
      </c>
      <c r="K794" s="21" t="s">
        <v>16</v>
      </c>
    </row>
    <row r="795" spans="1:12" s="5" customFormat="1" ht="18" customHeight="1" x14ac:dyDescent="0.2">
      <c r="A795" s="57"/>
      <c r="B795" s="68"/>
      <c r="C795" s="59"/>
      <c r="D795" s="59" t="s">
        <v>25</v>
      </c>
      <c r="E795" s="59"/>
      <c r="F795" s="59">
        <f>SUM(F794)</f>
        <v>73.489999999999995</v>
      </c>
      <c r="G795" s="69">
        <f>SUM(G794)</f>
        <v>157.41999999999999</v>
      </c>
      <c r="H795" s="69">
        <f>SUM(H794)</f>
        <v>25</v>
      </c>
      <c r="I795" s="69">
        <f>SUM(I794)</f>
        <v>20.3</v>
      </c>
      <c r="J795" s="69">
        <f>SUM(J794)</f>
        <v>213</v>
      </c>
      <c r="K795" s="83"/>
      <c r="L795" s="1"/>
    </row>
    <row r="796" spans="1:12" ht="16.899999999999999" customHeight="1" thickBot="1" x14ac:dyDescent="0.25">
      <c r="A796" s="372" t="s">
        <v>542</v>
      </c>
      <c r="B796" s="372"/>
      <c r="C796" s="372"/>
      <c r="D796" s="149" t="s">
        <v>351</v>
      </c>
      <c r="E796" s="154"/>
      <c r="F796" s="63">
        <f>F774+F791+F793+F795</f>
        <v>363.43</v>
      </c>
      <c r="G796" s="63">
        <f>G774+G791+G793+G795</f>
        <v>543.38</v>
      </c>
      <c r="H796" s="63">
        <f>H774+H791+H793+H795</f>
        <v>236.80999999999995</v>
      </c>
      <c r="I796" s="63">
        <f>I774+I791+I793+I795</f>
        <v>143.69999999999999</v>
      </c>
      <c r="J796" s="63">
        <f>J774+J791+J793+J795</f>
        <v>1736</v>
      </c>
      <c r="K796" s="150"/>
    </row>
    <row r="797" spans="1:12" s="4" customFormat="1" ht="13.5" customHeight="1" thickTop="1" x14ac:dyDescent="0.25">
      <c r="A797" s="85" t="s">
        <v>0</v>
      </c>
      <c r="B797" s="85" t="s">
        <v>1</v>
      </c>
      <c r="C797" s="85" t="s">
        <v>2</v>
      </c>
      <c r="D797" s="85" t="s">
        <v>3</v>
      </c>
      <c r="E797" s="85" t="s">
        <v>4</v>
      </c>
      <c r="F797" s="86" t="s">
        <v>5</v>
      </c>
      <c r="G797" s="86" t="s">
        <v>6</v>
      </c>
      <c r="H797" s="86" t="s">
        <v>7</v>
      </c>
      <c r="I797" s="86" t="s">
        <v>8</v>
      </c>
      <c r="J797" s="85" t="s">
        <v>9</v>
      </c>
      <c r="K797" s="85" t="s">
        <v>10</v>
      </c>
    </row>
    <row r="798" spans="1:12" ht="13.5" customHeight="1" x14ac:dyDescent="0.2">
      <c r="A798" s="39" t="s">
        <v>277</v>
      </c>
      <c r="B798" s="39" t="s">
        <v>200</v>
      </c>
      <c r="C798" s="39" t="s">
        <v>218</v>
      </c>
      <c r="D798" s="39" t="s">
        <v>29</v>
      </c>
      <c r="E798" s="39" t="s">
        <v>278</v>
      </c>
      <c r="F798" s="40">
        <v>8.19</v>
      </c>
      <c r="G798" s="40">
        <v>5.8</v>
      </c>
      <c r="H798" s="40">
        <v>10.76</v>
      </c>
      <c r="I798" s="40">
        <v>8.4</v>
      </c>
      <c r="J798" s="39">
        <v>18</v>
      </c>
      <c r="K798" s="39" t="s">
        <v>16</v>
      </c>
    </row>
    <row r="799" spans="1:12" ht="13.5" customHeight="1" x14ac:dyDescent="0.2">
      <c r="A799" s="39" t="s">
        <v>279</v>
      </c>
      <c r="B799" s="39" t="s">
        <v>187</v>
      </c>
      <c r="C799" s="39" t="s">
        <v>211</v>
      </c>
      <c r="D799" s="39" t="s">
        <v>29</v>
      </c>
      <c r="E799" s="39" t="s">
        <v>280</v>
      </c>
      <c r="F799" s="40">
        <v>3.79</v>
      </c>
      <c r="G799" s="40">
        <v>2</v>
      </c>
      <c r="H799" s="40">
        <v>6.8</v>
      </c>
      <c r="I799" s="40">
        <v>5.9</v>
      </c>
      <c r="J799" s="39">
        <v>15</v>
      </c>
      <c r="K799" s="39" t="s">
        <v>36</v>
      </c>
    </row>
    <row r="800" spans="1:12" ht="13.5" customHeight="1" x14ac:dyDescent="0.2">
      <c r="A800" s="39" t="s">
        <v>281</v>
      </c>
      <c r="B800" s="39" t="s">
        <v>200</v>
      </c>
      <c r="C800" s="39" t="s">
        <v>282</v>
      </c>
      <c r="D800" s="39" t="s">
        <v>29</v>
      </c>
      <c r="E800" s="39" t="s">
        <v>280</v>
      </c>
      <c r="F800" s="40">
        <v>10.54</v>
      </c>
      <c r="G800" s="40">
        <v>7.37</v>
      </c>
      <c r="H800" s="40">
        <v>11</v>
      </c>
      <c r="I800" s="40">
        <v>9.4499999999999993</v>
      </c>
      <c r="J800" s="39">
        <v>35</v>
      </c>
      <c r="K800" s="39" t="s">
        <v>16</v>
      </c>
    </row>
    <row r="801" spans="1:11" ht="13.5" customHeight="1" x14ac:dyDescent="0.2">
      <c r="A801" s="39" t="s">
        <v>283</v>
      </c>
      <c r="B801" s="39" t="s">
        <v>200</v>
      </c>
      <c r="C801" s="39" t="s">
        <v>102</v>
      </c>
      <c r="D801" s="39" t="s">
        <v>29</v>
      </c>
      <c r="E801" s="39" t="s">
        <v>278</v>
      </c>
      <c r="F801" s="40">
        <v>6.28</v>
      </c>
      <c r="G801" s="40">
        <v>5.3</v>
      </c>
      <c r="H801" s="40">
        <v>9.93</v>
      </c>
      <c r="I801" s="40">
        <v>8.1999999999999993</v>
      </c>
      <c r="J801" s="39">
        <v>46</v>
      </c>
      <c r="K801" s="39" t="s">
        <v>16</v>
      </c>
    </row>
    <row r="802" spans="1:11" ht="13.5" customHeight="1" x14ac:dyDescent="0.2">
      <c r="A802" s="39" t="s">
        <v>284</v>
      </c>
      <c r="B802" s="39" t="s">
        <v>239</v>
      </c>
      <c r="C802" s="39" t="s">
        <v>274</v>
      </c>
      <c r="D802" s="39" t="s">
        <v>29</v>
      </c>
      <c r="E802" s="39" t="s">
        <v>280</v>
      </c>
      <c r="F802" s="40">
        <v>9.6199999999999992</v>
      </c>
      <c r="G802" s="40">
        <v>15.92</v>
      </c>
      <c r="H802" s="40">
        <v>14.1</v>
      </c>
      <c r="I802" s="40" t="s">
        <v>31</v>
      </c>
      <c r="J802" s="39">
        <v>95</v>
      </c>
      <c r="K802" s="39" t="s">
        <v>36</v>
      </c>
    </row>
    <row r="803" spans="1:11" ht="13.5" customHeight="1" x14ac:dyDescent="0.2">
      <c r="A803" s="39" t="s">
        <v>285</v>
      </c>
      <c r="B803" s="39" t="s">
        <v>71</v>
      </c>
      <c r="C803" s="39" t="s">
        <v>286</v>
      </c>
      <c r="D803" s="39" t="s">
        <v>29</v>
      </c>
      <c r="E803" s="39" t="s">
        <v>280</v>
      </c>
      <c r="F803" s="40">
        <v>5.17</v>
      </c>
      <c r="G803" s="40">
        <v>3.26</v>
      </c>
      <c r="H803" s="40">
        <v>9.5</v>
      </c>
      <c r="I803" s="40">
        <v>7.8</v>
      </c>
      <c r="J803" s="39">
        <v>64</v>
      </c>
      <c r="K803" s="39" t="s">
        <v>32</v>
      </c>
    </row>
    <row r="804" spans="1:11" ht="13.5" customHeight="1" x14ac:dyDescent="0.2">
      <c r="A804" s="39" t="s">
        <v>287</v>
      </c>
      <c r="B804" s="39" t="s">
        <v>200</v>
      </c>
      <c r="C804" s="39" t="s">
        <v>288</v>
      </c>
      <c r="D804" s="39" t="s">
        <v>29</v>
      </c>
      <c r="E804" s="39" t="s">
        <v>278</v>
      </c>
      <c r="F804" s="40">
        <v>2.06</v>
      </c>
      <c r="G804" s="40">
        <v>1.39</v>
      </c>
      <c r="H804" s="40">
        <v>6.5</v>
      </c>
      <c r="I804" s="40" t="s">
        <v>31</v>
      </c>
      <c r="J804" s="39">
        <v>17</v>
      </c>
      <c r="K804" s="39" t="s">
        <v>32</v>
      </c>
    </row>
    <row r="805" spans="1:11" ht="13.5" customHeight="1" x14ac:dyDescent="0.2">
      <c r="A805" s="39" t="s">
        <v>290</v>
      </c>
      <c r="B805" s="39" t="s">
        <v>200</v>
      </c>
      <c r="C805" s="39" t="s">
        <v>202</v>
      </c>
      <c r="D805" s="39" t="s">
        <v>29</v>
      </c>
      <c r="E805" s="39" t="s">
        <v>278</v>
      </c>
      <c r="F805" s="40">
        <v>6.28</v>
      </c>
      <c r="G805" s="40">
        <v>5.22</v>
      </c>
      <c r="H805" s="40">
        <v>9.9499999999999993</v>
      </c>
      <c r="I805" s="40">
        <v>8.1</v>
      </c>
      <c r="J805" s="39">
        <v>90</v>
      </c>
      <c r="K805" s="39" t="s">
        <v>16</v>
      </c>
    </row>
    <row r="806" spans="1:11" ht="13.5" customHeight="1" x14ac:dyDescent="0.2">
      <c r="A806" s="39" t="s">
        <v>291</v>
      </c>
      <c r="B806" s="39" t="s">
        <v>76</v>
      </c>
      <c r="C806" s="39" t="s">
        <v>292</v>
      </c>
      <c r="D806" s="39" t="s">
        <v>29</v>
      </c>
      <c r="E806" s="39" t="s">
        <v>280</v>
      </c>
      <c r="F806" s="40">
        <v>3.98</v>
      </c>
      <c r="G806" s="40">
        <v>2.4700000000000002</v>
      </c>
      <c r="H806" s="40">
        <v>8</v>
      </c>
      <c r="I806" s="40" t="s">
        <v>31</v>
      </c>
      <c r="J806" s="39">
        <v>74</v>
      </c>
      <c r="K806" s="39" t="s">
        <v>32</v>
      </c>
    </row>
    <row r="807" spans="1:11" ht="13.5" customHeight="1" x14ac:dyDescent="0.2">
      <c r="A807" s="39" t="s">
        <v>293</v>
      </c>
      <c r="B807" s="39" t="s">
        <v>200</v>
      </c>
      <c r="C807" s="39" t="s">
        <v>294</v>
      </c>
      <c r="D807" s="39" t="s">
        <v>29</v>
      </c>
      <c r="E807" s="39" t="s">
        <v>278</v>
      </c>
      <c r="F807" s="40">
        <v>8.02</v>
      </c>
      <c r="G807" s="40">
        <v>7.37</v>
      </c>
      <c r="H807" s="40">
        <v>11.58</v>
      </c>
      <c r="I807" s="40">
        <v>9.5299999999999994</v>
      </c>
      <c r="J807" s="39">
        <v>55</v>
      </c>
      <c r="K807" s="39" t="s">
        <v>16</v>
      </c>
    </row>
    <row r="808" spans="1:11" ht="13.5" customHeight="1" x14ac:dyDescent="0.2">
      <c r="A808" s="39" t="s">
        <v>295</v>
      </c>
      <c r="B808" s="39" t="s">
        <v>200</v>
      </c>
      <c r="C808" s="39" t="s">
        <v>13</v>
      </c>
      <c r="D808" s="39" t="s">
        <v>29</v>
      </c>
      <c r="E808" s="39" t="s">
        <v>278</v>
      </c>
      <c r="F808" s="40">
        <v>4.5999999999999996</v>
      </c>
      <c r="G808" s="40">
        <v>5.05</v>
      </c>
      <c r="H808" s="40">
        <v>9.6</v>
      </c>
      <c r="I808" s="40">
        <v>8.23</v>
      </c>
      <c r="J808" s="39">
        <v>68</v>
      </c>
      <c r="K808" s="39" t="s">
        <v>36</v>
      </c>
    </row>
    <row r="809" spans="1:11" ht="13.5" customHeight="1" x14ac:dyDescent="0.2">
      <c r="A809" s="162" t="s">
        <v>587</v>
      </c>
      <c r="B809" s="163" t="s">
        <v>265</v>
      </c>
      <c r="C809" s="166" t="s">
        <v>588</v>
      </c>
      <c r="D809" s="39" t="s">
        <v>29</v>
      </c>
      <c r="E809" s="39" t="s">
        <v>278</v>
      </c>
      <c r="F809" s="164">
        <v>5.55</v>
      </c>
      <c r="G809" s="40">
        <v>5.05</v>
      </c>
      <c r="H809" s="40">
        <v>10</v>
      </c>
      <c r="I809" s="40"/>
      <c r="J809" s="39">
        <v>32</v>
      </c>
      <c r="K809" s="165" t="s">
        <v>32</v>
      </c>
    </row>
    <row r="810" spans="1:11" ht="13.5" customHeight="1" x14ac:dyDescent="0.2">
      <c r="A810" s="162" t="s">
        <v>349</v>
      </c>
      <c r="B810" s="163" t="s">
        <v>41</v>
      </c>
      <c r="C810" s="166" t="s">
        <v>589</v>
      </c>
      <c r="D810" s="39" t="s">
        <v>29</v>
      </c>
      <c r="E810" s="39" t="s">
        <v>278</v>
      </c>
      <c r="F810" s="164">
        <v>4.0599999999999996</v>
      </c>
      <c r="G810" s="40">
        <v>2.2599999999999998</v>
      </c>
      <c r="H810" s="40">
        <v>7.98</v>
      </c>
      <c r="I810" s="40"/>
      <c r="J810" s="39">
        <v>65</v>
      </c>
      <c r="K810" s="165" t="s">
        <v>36</v>
      </c>
    </row>
    <row r="811" spans="1:11" s="5" customFormat="1" ht="13.5" customHeight="1" x14ac:dyDescent="0.2">
      <c r="A811" s="23"/>
      <c r="B811" s="24"/>
      <c r="C811" s="24"/>
      <c r="D811" s="24" t="s">
        <v>590</v>
      </c>
      <c r="E811" s="24"/>
      <c r="F811" s="25">
        <f>SUM(F798:F810)</f>
        <v>78.14</v>
      </c>
      <c r="G811" s="25">
        <f>SUM(G798:G810)</f>
        <v>68.459999999999994</v>
      </c>
      <c r="H811" s="25">
        <f>SUM(H798:H810)</f>
        <v>125.7</v>
      </c>
      <c r="I811" s="25">
        <f>SUM(I798:I810)</f>
        <v>65.61</v>
      </c>
      <c r="J811" s="25">
        <f>SUM(J798:J810)</f>
        <v>674</v>
      </c>
      <c r="K811" s="26"/>
    </row>
    <row r="812" spans="1:11" ht="13.5" customHeight="1" x14ac:dyDescent="0.2">
      <c r="A812" s="21" t="s">
        <v>301</v>
      </c>
      <c r="B812" s="21" t="s">
        <v>200</v>
      </c>
      <c r="C812" s="21" t="s">
        <v>61</v>
      </c>
      <c r="D812" s="21" t="s">
        <v>59</v>
      </c>
      <c r="E812" s="21" t="s">
        <v>278</v>
      </c>
      <c r="F812" s="22">
        <v>114.7</v>
      </c>
      <c r="G812" s="22">
        <v>129.44</v>
      </c>
      <c r="H812" s="22">
        <v>28</v>
      </c>
      <c r="I812" s="22">
        <v>23</v>
      </c>
      <c r="J812" s="21">
        <v>365</v>
      </c>
      <c r="K812" s="21" t="s">
        <v>16</v>
      </c>
    </row>
    <row r="813" spans="1:11" ht="13.5" customHeight="1" x14ac:dyDescent="0.2">
      <c r="A813" s="21" t="s">
        <v>302</v>
      </c>
      <c r="B813" s="21" t="s">
        <v>200</v>
      </c>
      <c r="C813" s="21" t="s">
        <v>303</v>
      </c>
      <c r="D813" s="21" t="s">
        <v>59</v>
      </c>
      <c r="E813" s="21" t="s">
        <v>278</v>
      </c>
      <c r="F813" s="22">
        <v>25.12</v>
      </c>
      <c r="G813" s="22">
        <v>23.77</v>
      </c>
      <c r="H813" s="22">
        <v>14.99</v>
      </c>
      <c r="I813" s="22">
        <v>13.04</v>
      </c>
      <c r="J813" s="21">
        <v>115</v>
      </c>
      <c r="K813" s="21" t="s">
        <v>16</v>
      </c>
    </row>
    <row r="814" spans="1:11" ht="13.5" customHeight="1" x14ac:dyDescent="0.2">
      <c r="A814" s="155" t="s">
        <v>84</v>
      </c>
      <c r="B814" s="21" t="s">
        <v>12</v>
      </c>
      <c r="C814" s="159" t="s">
        <v>85</v>
      </c>
      <c r="D814" s="21" t="s">
        <v>59</v>
      </c>
      <c r="E814" s="21" t="s">
        <v>278</v>
      </c>
      <c r="F814" s="157">
        <v>48.34</v>
      </c>
      <c r="G814" s="22">
        <v>50.52</v>
      </c>
      <c r="H814" s="22">
        <v>20</v>
      </c>
      <c r="I814" s="22">
        <v>16.2</v>
      </c>
      <c r="J814" s="21">
        <v>200</v>
      </c>
      <c r="K814" s="158" t="s">
        <v>16</v>
      </c>
    </row>
    <row r="815" spans="1:11" s="5" customFormat="1" ht="13.5" customHeight="1" x14ac:dyDescent="0.2">
      <c r="A815" s="23"/>
      <c r="B815" s="24"/>
      <c r="C815" s="24"/>
      <c r="D815" s="24" t="s">
        <v>21</v>
      </c>
      <c r="E815" s="24"/>
      <c r="F815" s="25">
        <f>SUM(F812:F814)</f>
        <v>188.16</v>
      </c>
      <c r="G815" s="25">
        <f>SUM(G812:G814)</f>
        <v>203.73000000000002</v>
      </c>
      <c r="H815" s="25">
        <f>SUM(H812:H814)</f>
        <v>62.99</v>
      </c>
      <c r="I815" s="25">
        <f>SUM(I812:I814)</f>
        <v>52.239999999999995</v>
      </c>
      <c r="J815" s="25">
        <f>SUM(J812:J814)</f>
        <v>680</v>
      </c>
      <c r="K815" s="26"/>
    </row>
    <row r="816" spans="1:11" ht="13.5" customHeight="1" x14ac:dyDescent="0.2">
      <c r="A816" s="21" t="s">
        <v>304</v>
      </c>
      <c r="B816" s="21" t="s">
        <v>200</v>
      </c>
      <c r="C816" s="21" t="s">
        <v>104</v>
      </c>
      <c r="D816" s="21" t="s">
        <v>73</v>
      </c>
      <c r="E816" s="21" t="s">
        <v>278</v>
      </c>
      <c r="F816" s="22">
        <v>10.1</v>
      </c>
      <c r="G816" s="22">
        <v>8.17</v>
      </c>
      <c r="H816" s="22">
        <v>11.49</v>
      </c>
      <c r="I816" s="22">
        <v>9.24</v>
      </c>
      <c r="J816" s="21">
        <v>95</v>
      </c>
      <c r="K816" s="21" t="s">
        <v>16</v>
      </c>
    </row>
    <row r="817" spans="1:11" ht="13.5" customHeight="1" x14ac:dyDescent="0.2">
      <c r="A817" s="21" t="s">
        <v>397</v>
      </c>
      <c r="B817" s="21" t="s">
        <v>101</v>
      </c>
      <c r="C817" s="160" t="s">
        <v>591</v>
      </c>
      <c r="D817" s="21" t="s">
        <v>73</v>
      </c>
      <c r="E817" s="21" t="s">
        <v>278</v>
      </c>
      <c r="F817" s="22">
        <v>8.68</v>
      </c>
      <c r="G817" s="22">
        <v>8.51</v>
      </c>
      <c r="H817" s="22">
        <v>12.05</v>
      </c>
      <c r="I817" s="22">
        <v>9.27</v>
      </c>
      <c r="J817" s="21">
        <v>110</v>
      </c>
      <c r="K817" s="21" t="s">
        <v>16</v>
      </c>
    </row>
    <row r="818" spans="1:11" s="5" customFormat="1" ht="16.5" customHeight="1" x14ac:dyDescent="0.2">
      <c r="A818" s="87"/>
      <c r="B818" s="88"/>
      <c r="C818" s="88"/>
      <c r="D818" s="59" t="s">
        <v>99</v>
      </c>
      <c r="E818" s="88"/>
      <c r="F818" s="69">
        <f>SUM(F816:F817)</f>
        <v>18.78</v>
      </c>
      <c r="G818" s="69">
        <f>SUM(G816:G817)</f>
        <v>16.68</v>
      </c>
      <c r="H818" s="69">
        <f>SUM(H816:H817)</f>
        <v>23.54</v>
      </c>
      <c r="I818" s="69">
        <f>SUM(I816:I817)</f>
        <v>18.509999999999998</v>
      </c>
      <c r="J818" s="69">
        <f>SUM(J816:J817)</f>
        <v>205</v>
      </c>
      <c r="K818" s="83"/>
    </row>
    <row r="819" spans="1:11" s="5" customFormat="1" ht="16.5" customHeight="1" x14ac:dyDescent="0.2">
      <c r="A819" s="168" t="s">
        <v>592</v>
      </c>
      <c r="B819" s="168" t="s">
        <v>233</v>
      </c>
      <c r="C819" s="169" t="s">
        <v>104</v>
      </c>
      <c r="D819" s="167" t="s">
        <v>86</v>
      </c>
      <c r="E819" s="168" t="s">
        <v>278</v>
      </c>
      <c r="F819" s="170">
        <v>56.7</v>
      </c>
      <c r="G819" s="170">
        <v>59</v>
      </c>
      <c r="H819" s="170">
        <v>21</v>
      </c>
      <c r="I819" s="170"/>
      <c r="J819" s="170">
        <v>365</v>
      </c>
      <c r="K819" s="170" t="s">
        <v>36</v>
      </c>
    </row>
    <row r="820" spans="1:11" s="5" customFormat="1" ht="16.5" customHeight="1" x14ac:dyDescent="0.2">
      <c r="A820" s="171"/>
      <c r="B820" s="172"/>
      <c r="C820" s="173"/>
      <c r="D820" s="24" t="s">
        <v>25</v>
      </c>
      <c r="E820" s="172"/>
      <c r="F820" s="175">
        <v>56.7</v>
      </c>
      <c r="G820" s="175">
        <v>59</v>
      </c>
      <c r="H820" s="175">
        <v>21</v>
      </c>
      <c r="I820" s="175"/>
      <c r="J820" s="175">
        <v>365</v>
      </c>
      <c r="K820" s="174"/>
    </row>
    <row r="821" spans="1:11" ht="18" customHeight="1" thickBot="1" x14ac:dyDescent="0.25">
      <c r="A821" s="361" t="s">
        <v>543</v>
      </c>
      <c r="B821" s="361"/>
      <c r="C821" s="361"/>
      <c r="D821" s="149" t="s">
        <v>351</v>
      </c>
      <c r="E821" s="89"/>
      <c r="F821" s="63">
        <f>F811+F815+F818+F820</f>
        <v>341.78000000000003</v>
      </c>
      <c r="G821" s="63">
        <f>G811+G815+G818+G820</f>
        <v>347.87</v>
      </c>
      <c r="H821" s="63">
        <f>H811+H815+H818+H820</f>
        <v>233.23</v>
      </c>
      <c r="I821" s="63">
        <f>I811+I815+I818+I820</f>
        <v>136.35999999999999</v>
      </c>
      <c r="J821" s="63">
        <f>J811+J815+J818+J820</f>
        <v>1924</v>
      </c>
      <c r="K821" s="149"/>
    </row>
    <row r="822" spans="1:11" s="4" customFormat="1" ht="13.5" customHeight="1" thickTop="1" x14ac:dyDescent="0.25">
      <c r="A822" s="85" t="s">
        <v>0</v>
      </c>
      <c r="B822" s="85" t="s">
        <v>1</v>
      </c>
      <c r="C822" s="85" t="s">
        <v>2</v>
      </c>
      <c r="D822" s="85" t="s">
        <v>3</v>
      </c>
      <c r="E822" s="85" t="s">
        <v>4</v>
      </c>
      <c r="F822" s="86" t="s">
        <v>5</v>
      </c>
      <c r="G822" s="86" t="s">
        <v>6</v>
      </c>
      <c r="H822" s="86" t="s">
        <v>7</v>
      </c>
      <c r="I822" s="86" t="s">
        <v>8</v>
      </c>
      <c r="J822" s="85" t="s">
        <v>9</v>
      </c>
      <c r="K822" s="85" t="s">
        <v>10</v>
      </c>
    </row>
    <row r="823" spans="1:11" ht="13.5" customHeight="1" x14ac:dyDescent="0.2">
      <c r="A823" s="39" t="s">
        <v>306</v>
      </c>
      <c r="B823" s="39" t="s">
        <v>101</v>
      </c>
      <c r="C823" s="39" t="s">
        <v>65</v>
      </c>
      <c r="D823" s="39" t="s">
        <v>29</v>
      </c>
      <c r="E823" s="39" t="s">
        <v>307</v>
      </c>
      <c r="F823" s="40">
        <v>6.42</v>
      </c>
      <c r="G823" s="40">
        <v>4.5599999999999996</v>
      </c>
      <c r="H823" s="40">
        <v>9.52</v>
      </c>
      <c r="I823" s="40">
        <v>8.09</v>
      </c>
      <c r="J823" s="39">
        <v>74.069999999999993</v>
      </c>
      <c r="K823" s="39" t="s">
        <v>36</v>
      </c>
    </row>
    <row r="824" spans="1:11" ht="13.5" customHeight="1" x14ac:dyDescent="0.2">
      <c r="A824" s="39" t="s">
        <v>308</v>
      </c>
      <c r="B824" s="39" t="s">
        <v>101</v>
      </c>
      <c r="C824" s="39" t="s">
        <v>111</v>
      </c>
      <c r="D824" s="39" t="s">
        <v>29</v>
      </c>
      <c r="E824" s="39" t="s">
        <v>307</v>
      </c>
      <c r="F824" s="40">
        <v>17.03</v>
      </c>
      <c r="G824" s="40">
        <v>21.8</v>
      </c>
      <c r="H824" s="40">
        <v>14.26</v>
      </c>
      <c r="I824" s="40">
        <v>11.85</v>
      </c>
      <c r="J824" s="39">
        <v>210</v>
      </c>
      <c r="K824" s="39" t="s">
        <v>16</v>
      </c>
    </row>
    <row r="825" spans="1:11" ht="13.5" customHeight="1" x14ac:dyDescent="0.2">
      <c r="A825" s="39" t="s">
        <v>309</v>
      </c>
      <c r="B825" s="39" t="s">
        <v>310</v>
      </c>
      <c r="C825" s="39" t="s">
        <v>209</v>
      </c>
      <c r="D825" s="39" t="s">
        <v>29</v>
      </c>
      <c r="E825" s="39" t="s">
        <v>311</v>
      </c>
      <c r="F825" s="40">
        <v>4.92</v>
      </c>
      <c r="G825" s="40">
        <v>5.58</v>
      </c>
      <c r="H825" s="40">
        <v>10.7</v>
      </c>
      <c r="I825" s="40" t="s">
        <v>31</v>
      </c>
      <c r="J825" s="39">
        <v>76</v>
      </c>
      <c r="K825" s="39" t="s">
        <v>36</v>
      </c>
    </row>
    <row r="826" spans="1:11" ht="13.5" customHeight="1" x14ac:dyDescent="0.2">
      <c r="A826" s="39" t="s">
        <v>312</v>
      </c>
      <c r="B826" s="39" t="s">
        <v>71</v>
      </c>
      <c r="C826" s="39" t="s">
        <v>313</v>
      </c>
      <c r="D826" s="39" t="s">
        <v>29</v>
      </c>
      <c r="E826" s="39" t="s">
        <v>311</v>
      </c>
      <c r="F826" s="40">
        <v>19.329999999999998</v>
      </c>
      <c r="G826" s="40">
        <v>15.6</v>
      </c>
      <c r="H826" s="40">
        <v>13.94</v>
      </c>
      <c r="I826" s="40">
        <v>11.59</v>
      </c>
      <c r="J826" s="39">
        <v>104</v>
      </c>
      <c r="K826" s="39" t="s">
        <v>16</v>
      </c>
    </row>
    <row r="827" spans="1:11" ht="13.5" customHeight="1" x14ac:dyDescent="0.2">
      <c r="A827" s="39" t="s">
        <v>314</v>
      </c>
      <c r="B827" s="39" t="s">
        <v>101</v>
      </c>
      <c r="C827" s="39" t="s">
        <v>315</v>
      </c>
      <c r="D827" s="39" t="s">
        <v>29</v>
      </c>
      <c r="E827" s="39" t="s">
        <v>307</v>
      </c>
      <c r="F827" s="40">
        <v>8.0299999999999994</v>
      </c>
      <c r="G827" s="40">
        <v>7.05</v>
      </c>
      <c r="H827" s="40">
        <v>11.49</v>
      </c>
      <c r="I827" s="40">
        <v>9.24</v>
      </c>
      <c r="J827" s="39">
        <v>90</v>
      </c>
      <c r="K827" s="39" t="s">
        <v>16</v>
      </c>
    </row>
    <row r="828" spans="1:11" ht="13.5" customHeight="1" x14ac:dyDescent="0.2">
      <c r="A828" s="39" t="s">
        <v>316</v>
      </c>
      <c r="B828" s="39" t="s">
        <v>101</v>
      </c>
      <c r="C828" s="39" t="s">
        <v>317</v>
      </c>
      <c r="D828" s="39" t="s">
        <v>29</v>
      </c>
      <c r="E828" s="39" t="s">
        <v>311</v>
      </c>
      <c r="F828" s="40">
        <v>4.74</v>
      </c>
      <c r="G828" s="40">
        <v>3.88</v>
      </c>
      <c r="H828" s="40">
        <v>9.25</v>
      </c>
      <c r="I828" s="40">
        <v>7.79</v>
      </c>
      <c r="J828" s="39">
        <v>50</v>
      </c>
      <c r="K828" s="39" t="s">
        <v>36</v>
      </c>
    </row>
    <row r="829" spans="1:11" ht="13.5" customHeight="1" x14ac:dyDescent="0.2">
      <c r="A829" s="39" t="s">
        <v>318</v>
      </c>
      <c r="B829" s="39" t="s">
        <v>101</v>
      </c>
      <c r="C829" s="39" t="s">
        <v>42</v>
      </c>
      <c r="D829" s="39" t="s">
        <v>29</v>
      </c>
      <c r="E829" s="39" t="s">
        <v>307</v>
      </c>
      <c r="F829" s="40">
        <v>5.5</v>
      </c>
      <c r="G829" s="40">
        <v>4.4000000000000004</v>
      </c>
      <c r="H829" s="40">
        <v>9.6</v>
      </c>
      <c r="I829" s="40">
        <v>7.85</v>
      </c>
      <c r="J829" s="39">
        <v>64</v>
      </c>
      <c r="K829" s="39" t="s">
        <v>16</v>
      </c>
    </row>
    <row r="830" spans="1:11" ht="13.5" customHeight="1" x14ac:dyDescent="0.2">
      <c r="A830" s="176" t="s">
        <v>298</v>
      </c>
      <c r="B830" s="39" t="s">
        <v>200</v>
      </c>
      <c r="C830" s="178" t="s">
        <v>299</v>
      </c>
      <c r="D830" s="39" t="s">
        <v>29</v>
      </c>
      <c r="E830" s="39" t="s">
        <v>307</v>
      </c>
      <c r="F830" s="177">
        <v>4.6900000000000004</v>
      </c>
      <c r="G830" s="40">
        <v>3.88</v>
      </c>
      <c r="H830" s="40">
        <v>8.5</v>
      </c>
      <c r="I830" s="40">
        <v>6.8</v>
      </c>
      <c r="J830" s="39">
        <v>60</v>
      </c>
      <c r="K830" s="179" t="s">
        <v>36</v>
      </c>
    </row>
    <row r="831" spans="1:11" ht="16.5" customHeight="1" thickBot="1" x14ac:dyDescent="0.25">
      <c r="A831" s="361" t="s">
        <v>551</v>
      </c>
      <c r="B831" s="361"/>
      <c r="C831" s="361"/>
      <c r="D831" s="149" t="s">
        <v>445</v>
      </c>
      <c r="E831" s="149"/>
      <c r="F831" s="149">
        <v>70.66</v>
      </c>
      <c r="G831" s="63">
        <v>66.75</v>
      </c>
      <c r="H831" s="63">
        <v>87.26</v>
      </c>
      <c r="I831" s="63">
        <v>63.21</v>
      </c>
      <c r="J831" s="63">
        <v>728.07</v>
      </c>
      <c r="K831" s="149"/>
    </row>
    <row r="832" spans="1:11" s="4" customFormat="1" ht="13.5" customHeight="1" thickTop="1" x14ac:dyDescent="0.25">
      <c r="A832" s="85" t="s">
        <v>0</v>
      </c>
      <c r="B832" s="85" t="s">
        <v>1</v>
      </c>
      <c r="C832" s="85" t="s">
        <v>2</v>
      </c>
      <c r="D832" s="85" t="s">
        <v>3</v>
      </c>
      <c r="E832" s="85" t="s">
        <v>4</v>
      </c>
      <c r="F832" s="86" t="s">
        <v>5</v>
      </c>
      <c r="G832" s="86" t="s">
        <v>6</v>
      </c>
      <c r="H832" s="86" t="s">
        <v>7</v>
      </c>
      <c r="I832" s="86" t="s">
        <v>8</v>
      </c>
      <c r="J832" s="85" t="s">
        <v>9</v>
      </c>
      <c r="K832" s="85" t="s">
        <v>10</v>
      </c>
    </row>
    <row r="833" spans="1:11" ht="13.5" customHeight="1" x14ac:dyDescent="0.2">
      <c r="A833" s="39" t="s">
        <v>319</v>
      </c>
      <c r="B833" s="39" t="s">
        <v>12</v>
      </c>
      <c r="C833" s="39" t="s">
        <v>294</v>
      </c>
      <c r="D833" s="39" t="s">
        <v>24</v>
      </c>
      <c r="E833" s="39" t="s">
        <v>320</v>
      </c>
      <c r="F833" s="39">
        <v>149.9</v>
      </c>
      <c r="G833" s="39">
        <v>336</v>
      </c>
      <c r="H833" s="39">
        <v>32.6</v>
      </c>
      <c r="I833" s="39">
        <v>26.75</v>
      </c>
      <c r="J833" s="39">
        <v>300</v>
      </c>
      <c r="K833" s="39" t="s">
        <v>16</v>
      </c>
    </row>
    <row r="834" spans="1:11" s="5" customFormat="1" ht="13.5" customHeight="1" thickBot="1" x14ac:dyDescent="0.25">
      <c r="A834" s="90"/>
      <c r="B834" s="91"/>
      <c r="C834" s="91"/>
      <c r="D834" s="24" t="s">
        <v>25</v>
      </c>
      <c r="E834" s="91"/>
      <c r="F834" s="25">
        <f>SUM(F833)</f>
        <v>149.9</v>
      </c>
      <c r="G834" s="25">
        <f>SUM(G833)</f>
        <v>336</v>
      </c>
      <c r="H834" s="25">
        <f>SUM(H833)</f>
        <v>32.6</v>
      </c>
      <c r="I834" s="25">
        <f>SUM(I833)</f>
        <v>26.75</v>
      </c>
      <c r="J834" s="25">
        <f>SUM(J833)</f>
        <v>300</v>
      </c>
      <c r="K834" s="25"/>
    </row>
    <row r="835" spans="1:11" ht="13.5" customHeight="1" thickTop="1" x14ac:dyDescent="0.2">
      <c r="A835" s="39" t="s">
        <v>321</v>
      </c>
      <c r="B835" s="39" t="s">
        <v>71</v>
      </c>
      <c r="C835" s="39" t="s">
        <v>322</v>
      </c>
      <c r="D835" s="39" t="s">
        <v>29</v>
      </c>
      <c r="E835" s="39" t="s">
        <v>323</v>
      </c>
      <c r="F835" s="39">
        <v>2.2599999999999998</v>
      </c>
      <c r="G835" s="39">
        <v>2.2400000000000002</v>
      </c>
      <c r="H835" s="39">
        <v>7.25</v>
      </c>
      <c r="I835" s="39">
        <v>5.9</v>
      </c>
      <c r="J835" s="39">
        <v>16</v>
      </c>
      <c r="K835" s="39" t="s">
        <v>16</v>
      </c>
    </row>
    <row r="836" spans="1:11" ht="13.5" customHeight="1" x14ac:dyDescent="0.2">
      <c r="A836" s="39" t="s">
        <v>324</v>
      </c>
      <c r="B836" s="39" t="s">
        <v>41</v>
      </c>
      <c r="C836" s="39" t="s">
        <v>258</v>
      </c>
      <c r="D836" s="39" t="s">
        <v>29</v>
      </c>
      <c r="E836" s="39" t="s">
        <v>320</v>
      </c>
      <c r="F836" s="39">
        <v>2.87</v>
      </c>
      <c r="G836" s="39">
        <v>1.69</v>
      </c>
      <c r="H836" s="39">
        <v>6.49</v>
      </c>
      <c r="I836" s="39" t="s">
        <v>31</v>
      </c>
      <c r="J836" s="39">
        <v>30</v>
      </c>
      <c r="K836" s="39" t="s">
        <v>36</v>
      </c>
    </row>
    <row r="837" spans="1:11" ht="13.5" customHeight="1" x14ac:dyDescent="0.2">
      <c r="A837" s="39" t="s">
        <v>325</v>
      </c>
      <c r="B837" s="39" t="s">
        <v>45</v>
      </c>
      <c r="C837" s="39" t="s">
        <v>326</v>
      </c>
      <c r="D837" s="146" t="s">
        <v>29</v>
      </c>
      <c r="E837" s="39" t="s">
        <v>323</v>
      </c>
      <c r="F837" s="39">
        <v>0.86</v>
      </c>
      <c r="G837" s="39">
        <v>1.34</v>
      </c>
      <c r="H837" s="39">
        <v>5.9</v>
      </c>
      <c r="I837" s="39">
        <v>4.2</v>
      </c>
      <c r="J837" s="39">
        <v>25</v>
      </c>
      <c r="K837" s="39" t="s">
        <v>36</v>
      </c>
    </row>
    <row r="838" spans="1:11" ht="13.5" customHeight="1" x14ac:dyDescent="0.2">
      <c r="A838" s="39" t="s">
        <v>327</v>
      </c>
      <c r="B838" s="39" t="s">
        <v>41</v>
      </c>
      <c r="C838" s="39" t="s">
        <v>328</v>
      </c>
      <c r="D838" s="39" t="s">
        <v>29</v>
      </c>
      <c r="E838" s="39" t="s">
        <v>323</v>
      </c>
      <c r="F838" s="39">
        <v>9.98</v>
      </c>
      <c r="G838" s="39">
        <v>5.85</v>
      </c>
      <c r="H838" s="39">
        <v>9.35</v>
      </c>
      <c r="I838" s="39" t="s">
        <v>31</v>
      </c>
      <c r="J838" s="39">
        <v>75</v>
      </c>
      <c r="K838" s="39" t="s">
        <v>32</v>
      </c>
    </row>
    <row r="839" spans="1:11" ht="13.5" customHeight="1" x14ac:dyDescent="0.2">
      <c r="A839" s="39" t="s">
        <v>331</v>
      </c>
      <c r="B839" s="39" t="s">
        <v>41</v>
      </c>
      <c r="C839" s="39" t="s">
        <v>332</v>
      </c>
      <c r="D839" s="39" t="s">
        <v>29</v>
      </c>
      <c r="E839" s="39" t="s">
        <v>320</v>
      </c>
      <c r="F839" s="39">
        <v>1.86</v>
      </c>
      <c r="G839" s="39">
        <v>2.34</v>
      </c>
      <c r="H839" s="39">
        <v>7.5</v>
      </c>
      <c r="I839" s="39" t="s">
        <v>31</v>
      </c>
      <c r="J839" s="39">
        <v>16</v>
      </c>
      <c r="K839" s="39" t="s">
        <v>32</v>
      </c>
    </row>
    <row r="840" spans="1:11" ht="13.5" customHeight="1" x14ac:dyDescent="0.2">
      <c r="A840" s="39" t="s">
        <v>333</v>
      </c>
      <c r="B840" s="39" t="s">
        <v>41</v>
      </c>
      <c r="C840" s="39" t="s">
        <v>243</v>
      </c>
      <c r="D840" s="39" t="s">
        <v>29</v>
      </c>
      <c r="E840" s="39" t="s">
        <v>320</v>
      </c>
      <c r="F840" s="39">
        <v>5.71</v>
      </c>
      <c r="G840" s="39">
        <v>3.11</v>
      </c>
      <c r="H840" s="39">
        <v>8.1199999999999992</v>
      </c>
      <c r="I840" s="39">
        <v>6.84</v>
      </c>
      <c r="J840" s="39">
        <v>30</v>
      </c>
      <c r="K840" s="39" t="s">
        <v>36</v>
      </c>
    </row>
    <row r="841" spans="1:11" ht="13.5" customHeight="1" x14ac:dyDescent="0.2">
      <c r="A841" s="39" t="s">
        <v>335</v>
      </c>
      <c r="B841" s="39" t="s">
        <v>41</v>
      </c>
      <c r="C841" s="39" t="s">
        <v>336</v>
      </c>
      <c r="D841" s="39" t="s">
        <v>29</v>
      </c>
      <c r="E841" s="39" t="s">
        <v>320</v>
      </c>
      <c r="F841" s="39">
        <v>1.86</v>
      </c>
      <c r="G841" s="39">
        <v>1.66</v>
      </c>
      <c r="H841" s="39">
        <v>6.07</v>
      </c>
      <c r="I841" s="39" t="s">
        <v>31</v>
      </c>
      <c r="J841" s="39">
        <v>25</v>
      </c>
      <c r="K841" s="39" t="s">
        <v>32</v>
      </c>
    </row>
    <row r="842" spans="1:11" ht="13.5" customHeight="1" x14ac:dyDescent="0.2">
      <c r="A842" s="39" t="s">
        <v>337</v>
      </c>
      <c r="B842" s="39" t="s">
        <v>310</v>
      </c>
      <c r="C842" s="39" t="s">
        <v>338</v>
      </c>
      <c r="D842" s="39" t="s">
        <v>29</v>
      </c>
      <c r="E842" s="39" t="s">
        <v>323</v>
      </c>
      <c r="F842" s="39">
        <v>9.9499999999999993</v>
      </c>
      <c r="G842" s="39">
        <v>9.98</v>
      </c>
      <c r="H842" s="39">
        <v>12.57</v>
      </c>
      <c r="I842" s="39">
        <v>10.199999999999999</v>
      </c>
      <c r="J842" s="39">
        <v>95</v>
      </c>
      <c r="K842" s="39" t="s">
        <v>16</v>
      </c>
    </row>
    <row r="843" spans="1:11" ht="13.5" customHeight="1" x14ac:dyDescent="0.2">
      <c r="A843" s="39" t="s">
        <v>339</v>
      </c>
      <c r="B843" s="39" t="s">
        <v>41</v>
      </c>
      <c r="C843" s="39" t="s">
        <v>315</v>
      </c>
      <c r="D843" s="39" t="s">
        <v>29</v>
      </c>
      <c r="E843" s="39" t="s">
        <v>320</v>
      </c>
      <c r="F843" s="39">
        <v>5.13</v>
      </c>
      <c r="G843" s="39">
        <v>3.01</v>
      </c>
      <c r="H843" s="39">
        <v>8.7100000000000009</v>
      </c>
      <c r="I843" s="39" t="s">
        <v>31</v>
      </c>
      <c r="J843" s="39">
        <v>65</v>
      </c>
      <c r="K843" s="39" t="s">
        <v>32</v>
      </c>
    </row>
    <row r="844" spans="1:11" ht="13.5" customHeight="1" x14ac:dyDescent="0.2">
      <c r="A844" s="39" t="s">
        <v>340</v>
      </c>
      <c r="B844" s="39" t="s">
        <v>249</v>
      </c>
      <c r="C844" s="39" t="s">
        <v>341</v>
      </c>
      <c r="D844" s="39" t="s">
        <v>29</v>
      </c>
      <c r="E844" s="39" t="s">
        <v>323</v>
      </c>
      <c r="F844" s="39">
        <v>2.72</v>
      </c>
      <c r="G844" s="39">
        <v>1.51</v>
      </c>
      <c r="H844" s="39">
        <v>6.02</v>
      </c>
      <c r="I844" s="39">
        <v>5.7</v>
      </c>
      <c r="J844" s="39">
        <v>30</v>
      </c>
      <c r="K844" s="39" t="s">
        <v>36</v>
      </c>
    </row>
    <row r="845" spans="1:11" ht="13.5" customHeight="1" x14ac:dyDescent="0.2">
      <c r="A845" s="39" t="s">
        <v>342</v>
      </c>
      <c r="B845" s="39" t="s">
        <v>41</v>
      </c>
      <c r="C845" s="39" t="s">
        <v>65</v>
      </c>
      <c r="D845" s="39" t="s">
        <v>29</v>
      </c>
      <c r="E845" s="39" t="s">
        <v>320</v>
      </c>
      <c r="F845" s="39">
        <v>7.26</v>
      </c>
      <c r="G845" s="39">
        <v>6.19</v>
      </c>
      <c r="H845" s="39">
        <v>10.5</v>
      </c>
      <c r="I845" s="39">
        <v>8.25</v>
      </c>
      <c r="J845" s="39">
        <v>83</v>
      </c>
      <c r="K845" s="39" t="s">
        <v>16</v>
      </c>
    </row>
    <row r="846" spans="1:11" ht="13.5" customHeight="1" x14ac:dyDescent="0.2">
      <c r="A846" s="39" t="s">
        <v>343</v>
      </c>
      <c r="B846" s="39" t="s">
        <v>41</v>
      </c>
      <c r="C846" s="39" t="s">
        <v>20</v>
      </c>
      <c r="D846" s="39" t="s">
        <v>29</v>
      </c>
      <c r="E846" s="39" t="s">
        <v>320</v>
      </c>
      <c r="F846" s="39">
        <v>19</v>
      </c>
      <c r="G846" s="39">
        <v>16.739999999999998</v>
      </c>
      <c r="H846" s="39">
        <v>13.67</v>
      </c>
      <c r="I846" s="39">
        <v>11.2</v>
      </c>
      <c r="J846" s="39">
        <v>160</v>
      </c>
      <c r="K846" s="39" t="s">
        <v>16</v>
      </c>
    </row>
    <row r="847" spans="1:11" ht="13.5" customHeight="1" x14ac:dyDescent="0.2">
      <c r="A847" s="39" t="s">
        <v>344</v>
      </c>
      <c r="B847" s="39" t="s">
        <v>41</v>
      </c>
      <c r="C847" s="39" t="s">
        <v>294</v>
      </c>
      <c r="D847" s="39" t="s">
        <v>29</v>
      </c>
      <c r="E847" s="39" t="s">
        <v>320</v>
      </c>
      <c r="F847" s="39">
        <v>5.08</v>
      </c>
      <c r="G847" s="39">
        <v>3.08</v>
      </c>
      <c r="H847" s="39">
        <v>9.5</v>
      </c>
      <c r="I847" s="39">
        <v>8.1999999999999993</v>
      </c>
      <c r="J847" s="39">
        <v>90</v>
      </c>
      <c r="K847" s="39" t="s">
        <v>36</v>
      </c>
    </row>
    <row r="848" spans="1:11" ht="13.5" customHeight="1" x14ac:dyDescent="0.2">
      <c r="A848" s="39" t="s">
        <v>345</v>
      </c>
      <c r="B848" s="39" t="s">
        <v>346</v>
      </c>
      <c r="C848" s="39" t="s">
        <v>114</v>
      </c>
      <c r="D848" s="39" t="s">
        <v>29</v>
      </c>
      <c r="E848" s="39" t="s">
        <v>323</v>
      </c>
      <c r="F848" s="39">
        <v>1.88</v>
      </c>
      <c r="G848" s="39">
        <v>1.5</v>
      </c>
      <c r="H848" s="39">
        <v>5.92</v>
      </c>
      <c r="I848" s="39">
        <v>5.74</v>
      </c>
      <c r="J848" s="39">
        <v>25</v>
      </c>
      <c r="K848" s="39" t="s">
        <v>36</v>
      </c>
    </row>
    <row r="849" spans="1:11" ht="13.5" customHeight="1" x14ac:dyDescent="0.2">
      <c r="A849" s="39" t="s">
        <v>347</v>
      </c>
      <c r="B849" s="39" t="s">
        <v>41</v>
      </c>
      <c r="C849" s="39" t="s">
        <v>211</v>
      </c>
      <c r="D849" s="39" t="s">
        <v>29</v>
      </c>
      <c r="E849" s="39" t="s">
        <v>320</v>
      </c>
      <c r="F849" s="39">
        <v>3.39</v>
      </c>
      <c r="G849" s="39">
        <v>2.68</v>
      </c>
      <c r="H849" s="39">
        <v>7.51</v>
      </c>
      <c r="I849" s="39">
        <v>7.06</v>
      </c>
      <c r="J849" s="39">
        <v>40</v>
      </c>
      <c r="K849" s="39" t="s">
        <v>36</v>
      </c>
    </row>
    <row r="850" spans="1:11" ht="13.5" customHeight="1" x14ac:dyDescent="0.2">
      <c r="A850" s="39" t="s">
        <v>348</v>
      </c>
      <c r="B850" s="39" t="s">
        <v>41</v>
      </c>
      <c r="C850" s="39" t="s">
        <v>119</v>
      </c>
      <c r="D850" s="39" t="s">
        <v>29</v>
      </c>
      <c r="E850" s="39" t="s">
        <v>320</v>
      </c>
      <c r="F850" s="39">
        <v>1.31</v>
      </c>
      <c r="G850" s="39">
        <v>1.5</v>
      </c>
      <c r="H850" s="39">
        <v>6.99</v>
      </c>
      <c r="I850" s="39" t="s">
        <v>31</v>
      </c>
      <c r="J850" s="39">
        <v>25</v>
      </c>
      <c r="K850" s="39" t="s">
        <v>32</v>
      </c>
    </row>
    <row r="851" spans="1:11" ht="13.5" customHeight="1" x14ac:dyDescent="0.2">
      <c r="A851" s="176" t="s">
        <v>594</v>
      </c>
      <c r="B851" s="41" t="s">
        <v>34</v>
      </c>
      <c r="C851" s="178" t="s">
        <v>596</v>
      </c>
      <c r="D851" s="39" t="s">
        <v>29</v>
      </c>
      <c r="E851" s="39" t="s">
        <v>320</v>
      </c>
      <c r="F851" s="39">
        <v>5.51</v>
      </c>
      <c r="G851" s="39">
        <v>7.17</v>
      </c>
      <c r="H851" s="39">
        <v>10.7</v>
      </c>
      <c r="I851" s="39">
        <v>9.5</v>
      </c>
      <c r="J851" s="39">
        <v>25</v>
      </c>
      <c r="K851" s="165" t="s">
        <v>32</v>
      </c>
    </row>
    <row r="852" spans="1:11" ht="13.5" customHeight="1" x14ac:dyDescent="0.2">
      <c r="A852" s="176" t="s">
        <v>595</v>
      </c>
      <c r="B852" s="39" t="s">
        <v>310</v>
      </c>
      <c r="C852" s="178" t="s">
        <v>597</v>
      </c>
      <c r="D852" s="39" t="s">
        <v>29</v>
      </c>
      <c r="E852" s="39" t="s">
        <v>320</v>
      </c>
      <c r="F852" s="39">
        <v>9.58</v>
      </c>
      <c r="G852" s="39">
        <v>7.64</v>
      </c>
      <c r="H852" s="39">
        <v>11.7</v>
      </c>
      <c r="I852" s="39">
        <v>9.08</v>
      </c>
      <c r="J852" s="39">
        <v>82</v>
      </c>
      <c r="K852" s="165" t="s">
        <v>16</v>
      </c>
    </row>
    <row r="853" spans="1:11" s="5" customFormat="1" ht="13.5" customHeight="1" thickBot="1" x14ac:dyDescent="0.25">
      <c r="A853" s="90"/>
      <c r="B853" s="91"/>
      <c r="C853" s="91"/>
      <c r="D853" s="24" t="s">
        <v>276</v>
      </c>
      <c r="E853" s="91"/>
      <c r="F853" s="25">
        <f>SUM(F835:F852)</f>
        <v>96.210000000000008</v>
      </c>
      <c r="G853" s="25">
        <f>SUM(G835:G852)</f>
        <v>79.22999999999999</v>
      </c>
      <c r="H853" s="25">
        <f>SUM(H835:H852)</f>
        <v>154.47</v>
      </c>
      <c r="I853" s="25">
        <f>SUM(I835:I852)</f>
        <v>91.87</v>
      </c>
      <c r="J853" s="25">
        <f>SUM(J835:J852)</f>
        <v>937</v>
      </c>
      <c r="K853" s="92"/>
    </row>
    <row r="854" spans="1:11" ht="13.5" customHeight="1" thickTop="1" x14ac:dyDescent="0.2">
      <c r="A854" s="39" t="s">
        <v>352</v>
      </c>
      <c r="B854" s="39" t="s">
        <v>101</v>
      </c>
      <c r="C854" s="39" t="s">
        <v>353</v>
      </c>
      <c r="D854" s="39" t="s">
        <v>73</v>
      </c>
      <c r="E854" s="39" t="s">
        <v>320</v>
      </c>
      <c r="F854" s="39">
        <v>2.13</v>
      </c>
      <c r="G854" s="39">
        <v>1.77</v>
      </c>
      <c r="H854" s="39">
        <v>6.92</v>
      </c>
      <c r="I854" s="39">
        <v>5.75</v>
      </c>
      <c r="J854" s="39">
        <v>28</v>
      </c>
      <c r="K854" s="39" t="s">
        <v>32</v>
      </c>
    </row>
    <row r="855" spans="1:11" s="5" customFormat="1" ht="12.75" x14ac:dyDescent="0.2">
      <c r="A855" s="87"/>
      <c r="B855" s="88"/>
      <c r="C855" s="88"/>
      <c r="D855" s="59" t="s">
        <v>25</v>
      </c>
      <c r="E855" s="88"/>
      <c r="F855" s="69">
        <f>SUM(F854)</f>
        <v>2.13</v>
      </c>
      <c r="G855" s="69">
        <f>SUM(G854)</f>
        <v>1.77</v>
      </c>
      <c r="H855" s="69">
        <f>SUM(H854)</f>
        <v>6.92</v>
      </c>
      <c r="I855" s="69">
        <f>SUM(I854)</f>
        <v>5.75</v>
      </c>
      <c r="J855" s="69">
        <f>SUM(J854)</f>
        <v>28</v>
      </c>
      <c r="K855" s="83"/>
    </row>
    <row r="856" spans="1:11" ht="13.5" thickBot="1" x14ac:dyDescent="0.25">
      <c r="A856" s="361" t="s">
        <v>552</v>
      </c>
      <c r="B856" s="361"/>
      <c r="C856" s="361"/>
      <c r="D856" s="149" t="s">
        <v>598</v>
      </c>
      <c r="E856" s="149"/>
      <c r="F856" s="149">
        <f>F855+F853+F834</f>
        <v>248.24</v>
      </c>
      <c r="G856" s="149">
        <f>G855+G853+G834</f>
        <v>417</v>
      </c>
      <c r="H856" s="149">
        <f>H855+H853+H834</f>
        <v>193.98999999999998</v>
      </c>
      <c r="I856" s="149">
        <f>I855+I853+I834</f>
        <v>124.37</v>
      </c>
      <c r="J856" s="149">
        <f>J855+J853+J834</f>
        <v>1265</v>
      </c>
      <c r="K856" s="149"/>
    </row>
    <row r="857" spans="1:11" s="4" customFormat="1" ht="13.5" customHeight="1" thickTop="1" x14ac:dyDescent="0.25">
      <c r="A857" s="85" t="s">
        <v>0</v>
      </c>
      <c r="B857" s="85" t="s">
        <v>1</v>
      </c>
      <c r="C857" s="85" t="s">
        <v>2</v>
      </c>
      <c r="D857" s="85" t="s">
        <v>3</v>
      </c>
      <c r="E857" s="85" t="s">
        <v>4</v>
      </c>
      <c r="F857" s="86" t="s">
        <v>5</v>
      </c>
      <c r="G857" s="86" t="s">
        <v>6</v>
      </c>
      <c r="H857" s="86" t="s">
        <v>7</v>
      </c>
      <c r="I857" s="86" t="s">
        <v>8</v>
      </c>
      <c r="J857" s="85" t="s">
        <v>9</v>
      </c>
      <c r="K857" s="85" t="s">
        <v>10</v>
      </c>
    </row>
    <row r="858" spans="1:11" ht="13.5" customHeight="1" x14ac:dyDescent="0.2">
      <c r="A858" s="39" t="s">
        <v>355</v>
      </c>
      <c r="B858" s="39" t="s">
        <v>71</v>
      </c>
      <c r="C858" s="39" t="s">
        <v>356</v>
      </c>
      <c r="D858" s="39" t="s">
        <v>29</v>
      </c>
      <c r="E858" s="39" t="s">
        <v>357</v>
      </c>
      <c r="F858" s="39">
        <v>3.4</v>
      </c>
      <c r="G858" s="39">
        <v>2.0299999999999998</v>
      </c>
      <c r="H858" s="39">
        <v>8.6</v>
      </c>
      <c r="I858" s="39">
        <v>6.4</v>
      </c>
      <c r="J858" s="39">
        <v>15</v>
      </c>
      <c r="K858" s="39" t="s">
        <v>32</v>
      </c>
    </row>
    <row r="859" spans="1:11" ht="13.5" customHeight="1" x14ac:dyDescent="0.2">
      <c r="A859" s="39" t="s">
        <v>358</v>
      </c>
      <c r="B859" s="39" t="s">
        <v>27</v>
      </c>
      <c r="C859" s="39" t="s">
        <v>146</v>
      </c>
      <c r="D859" s="39" t="s">
        <v>29</v>
      </c>
      <c r="E859" s="39" t="s">
        <v>359</v>
      </c>
      <c r="F859" s="39">
        <v>8.4</v>
      </c>
      <c r="G859" s="39">
        <v>7.53</v>
      </c>
      <c r="H859" s="39">
        <v>10.85</v>
      </c>
      <c r="I859" s="39">
        <v>9.0500000000000007</v>
      </c>
      <c r="J859" s="39">
        <v>44</v>
      </c>
      <c r="K859" s="39" t="s">
        <v>32</v>
      </c>
    </row>
    <row r="860" spans="1:11" ht="13.5" customHeight="1" x14ac:dyDescent="0.2">
      <c r="A860" s="39" t="s">
        <v>361</v>
      </c>
      <c r="B860" s="39" t="s">
        <v>71</v>
      </c>
      <c r="C860" s="39" t="s">
        <v>274</v>
      </c>
      <c r="D860" s="39" t="s">
        <v>29</v>
      </c>
      <c r="E860" s="39" t="s">
        <v>357</v>
      </c>
      <c r="F860" s="39">
        <v>5.26</v>
      </c>
      <c r="G860" s="39">
        <v>5.7</v>
      </c>
      <c r="H860" s="39">
        <v>10.1</v>
      </c>
      <c r="I860" s="39">
        <v>8.1999999999999993</v>
      </c>
      <c r="J860" s="39">
        <v>22</v>
      </c>
      <c r="K860" s="39" t="s">
        <v>16</v>
      </c>
    </row>
    <row r="861" spans="1:11" ht="13.5" customHeight="1" x14ac:dyDescent="0.2">
      <c r="A861" s="39" t="s">
        <v>364</v>
      </c>
      <c r="B861" s="39" t="s">
        <v>71</v>
      </c>
      <c r="C861" s="39" t="s">
        <v>365</v>
      </c>
      <c r="D861" s="39" t="s">
        <v>29</v>
      </c>
      <c r="E861" s="39" t="s">
        <v>357</v>
      </c>
      <c r="F861" s="39">
        <v>0.75</v>
      </c>
      <c r="G861" s="39">
        <v>0.37</v>
      </c>
      <c r="H861" s="39">
        <v>3.74</v>
      </c>
      <c r="I861" s="39" t="s">
        <v>31</v>
      </c>
      <c r="J861" s="39">
        <v>6</v>
      </c>
      <c r="K861" s="39" t="s">
        <v>32</v>
      </c>
    </row>
    <row r="862" spans="1:11" ht="13.5" customHeight="1" x14ac:dyDescent="0.2">
      <c r="A862" s="39" t="s">
        <v>366</v>
      </c>
      <c r="B862" s="39" t="s">
        <v>71</v>
      </c>
      <c r="C862" s="39" t="s">
        <v>367</v>
      </c>
      <c r="D862" s="39" t="s">
        <v>29</v>
      </c>
      <c r="E862" s="39" t="s">
        <v>357</v>
      </c>
      <c r="F862" s="39">
        <v>8.66</v>
      </c>
      <c r="G862" s="39">
        <v>9.59</v>
      </c>
      <c r="H862" s="39">
        <v>12.4</v>
      </c>
      <c r="I862" s="39">
        <v>10</v>
      </c>
      <c r="J862" s="39">
        <v>45</v>
      </c>
      <c r="K862" s="39" t="s">
        <v>16</v>
      </c>
    </row>
    <row r="863" spans="1:11" ht="13.5" customHeight="1" x14ac:dyDescent="0.2">
      <c r="A863" s="39" t="s">
        <v>370</v>
      </c>
      <c r="B863" s="39" t="s">
        <v>71</v>
      </c>
      <c r="C863" s="39" t="s">
        <v>111</v>
      </c>
      <c r="D863" s="39" t="s">
        <v>29</v>
      </c>
      <c r="E863" s="39" t="s">
        <v>357</v>
      </c>
      <c r="F863" s="39">
        <v>5.65</v>
      </c>
      <c r="G863" s="39">
        <v>3.18</v>
      </c>
      <c r="H863" s="39">
        <v>9.8000000000000007</v>
      </c>
      <c r="I863" s="39">
        <v>7.84</v>
      </c>
      <c r="J863" s="39">
        <v>45</v>
      </c>
      <c r="K863" s="39" t="s">
        <v>32</v>
      </c>
    </row>
    <row r="864" spans="1:11" ht="13.5" customHeight="1" x14ac:dyDescent="0.2">
      <c r="A864" s="39" t="s">
        <v>371</v>
      </c>
      <c r="B864" s="39" t="s">
        <v>372</v>
      </c>
      <c r="C864" s="39" t="s">
        <v>65</v>
      </c>
      <c r="D864" s="39" t="s">
        <v>29</v>
      </c>
      <c r="E864" s="39" t="s">
        <v>359</v>
      </c>
      <c r="F864" s="39">
        <v>9.33</v>
      </c>
      <c r="G864" s="39">
        <v>8.48</v>
      </c>
      <c r="H864" s="39">
        <v>11.03</v>
      </c>
      <c r="I864" s="39">
        <v>9.15</v>
      </c>
      <c r="J864" s="39">
        <v>65</v>
      </c>
      <c r="K864" s="39" t="s">
        <v>36</v>
      </c>
    </row>
    <row r="865" spans="1:11" ht="13.5" customHeight="1" x14ac:dyDescent="0.2">
      <c r="A865" s="39" t="s">
        <v>373</v>
      </c>
      <c r="B865" s="39" t="s">
        <v>71</v>
      </c>
      <c r="C865" s="39" t="s">
        <v>374</v>
      </c>
      <c r="D865" s="39" t="s">
        <v>29</v>
      </c>
      <c r="E865" s="39" t="s">
        <v>357</v>
      </c>
      <c r="F865" s="39">
        <v>5.83</v>
      </c>
      <c r="G865" s="39">
        <v>5.95</v>
      </c>
      <c r="H865" s="39">
        <v>10.5</v>
      </c>
      <c r="I865" s="39">
        <v>8.9600000000000009</v>
      </c>
      <c r="J865" s="39">
        <v>40</v>
      </c>
      <c r="K865" s="39" t="s">
        <v>36</v>
      </c>
    </row>
    <row r="866" spans="1:11" ht="13.5" customHeight="1" x14ac:dyDescent="0.2">
      <c r="A866" s="39" t="s">
        <v>375</v>
      </c>
      <c r="B866" s="39" t="s">
        <v>71</v>
      </c>
      <c r="C866" s="39" t="s">
        <v>85</v>
      </c>
      <c r="D866" s="39" t="s">
        <v>29</v>
      </c>
      <c r="E866" s="39" t="s">
        <v>357</v>
      </c>
      <c r="F866" s="39">
        <v>9.9499999999999993</v>
      </c>
      <c r="G866" s="39">
        <v>7.95</v>
      </c>
      <c r="H866" s="39">
        <v>11.54</v>
      </c>
      <c r="I866" s="39">
        <v>9.51</v>
      </c>
      <c r="J866" s="39">
        <v>35</v>
      </c>
      <c r="K866" s="39" t="s">
        <v>16</v>
      </c>
    </row>
    <row r="867" spans="1:11" ht="13.5" customHeight="1" x14ac:dyDescent="0.2">
      <c r="A867" s="39" t="s">
        <v>376</v>
      </c>
      <c r="B867" s="39" t="s">
        <v>71</v>
      </c>
      <c r="C867" s="39" t="s">
        <v>377</v>
      </c>
      <c r="D867" s="39" t="s">
        <v>29</v>
      </c>
      <c r="E867" s="39" t="s">
        <v>357</v>
      </c>
      <c r="F867" s="39">
        <v>5.77</v>
      </c>
      <c r="G867" s="39">
        <v>4.7699999999999996</v>
      </c>
      <c r="H867" s="39">
        <v>9.6</v>
      </c>
      <c r="I867" s="39">
        <v>7.85</v>
      </c>
      <c r="J867" s="39">
        <v>37</v>
      </c>
      <c r="K867" s="39" t="s">
        <v>16</v>
      </c>
    </row>
    <row r="868" spans="1:11" ht="13.5" customHeight="1" x14ac:dyDescent="0.2">
      <c r="A868" s="39" t="s">
        <v>378</v>
      </c>
      <c r="B868" s="39" t="s">
        <v>71</v>
      </c>
      <c r="C868" s="39" t="s">
        <v>218</v>
      </c>
      <c r="D868" s="39" t="s">
        <v>29</v>
      </c>
      <c r="E868" s="39" t="s">
        <v>359</v>
      </c>
      <c r="F868" s="39">
        <v>11.23</v>
      </c>
      <c r="G868" s="39">
        <v>8.66</v>
      </c>
      <c r="H868" s="39">
        <v>11.99</v>
      </c>
      <c r="I868" s="39">
        <v>9.35</v>
      </c>
      <c r="J868" s="39">
        <v>95</v>
      </c>
      <c r="K868" s="39" t="s">
        <v>16</v>
      </c>
    </row>
    <row r="869" spans="1:11" ht="13.5" customHeight="1" x14ac:dyDescent="0.2">
      <c r="A869" s="39" t="s">
        <v>379</v>
      </c>
      <c r="B869" s="39" t="s">
        <v>380</v>
      </c>
      <c r="C869" s="39" t="s">
        <v>58</v>
      </c>
      <c r="D869" s="39" t="s">
        <v>29</v>
      </c>
      <c r="E869" s="39" t="s">
        <v>357</v>
      </c>
      <c r="F869" s="39">
        <v>7.18</v>
      </c>
      <c r="G869" s="39">
        <v>6.83</v>
      </c>
      <c r="H869" s="39">
        <v>11.4</v>
      </c>
      <c r="I869" s="39" t="s">
        <v>31</v>
      </c>
      <c r="J869" s="39">
        <v>60</v>
      </c>
      <c r="K869" s="39" t="s">
        <v>32</v>
      </c>
    </row>
    <row r="870" spans="1:11" ht="13.5" customHeight="1" x14ac:dyDescent="0.2">
      <c r="A870" s="39" t="s">
        <v>381</v>
      </c>
      <c r="B870" s="39" t="s">
        <v>270</v>
      </c>
      <c r="C870" s="39" t="s">
        <v>332</v>
      </c>
      <c r="D870" s="39" t="s">
        <v>29</v>
      </c>
      <c r="E870" s="39" t="s">
        <v>359</v>
      </c>
      <c r="F870" s="39">
        <v>5.86</v>
      </c>
      <c r="G870" s="39">
        <v>7.5</v>
      </c>
      <c r="H870" s="39">
        <v>10.8</v>
      </c>
      <c r="I870" s="39">
        <v>9.0500000000000007</v>
      </c>
      <c r="J870" s="39">
        <v>60</v>
      </c>
      <c r="K870" s="39" t="s">
        <v>36</v>
      </c>
    </row>
    <row r="871" spans="1:11" ht="13.5" customHeight="1" x14ac:dyDescent="0.2">
      <c r="A871" s="39" t="s">
        <v>382</v>
      </c>
      <c r="B871" s="39" t="s">
        <v>383</v>
      </c>
      <c r="C871" s="39" t="s">
        <v>384</v>
      </c>
      <c r="D871" s="39" t="s">
        <v>29</v>
      </c>
      <c r="E871" s="39" t="s">
        <v>357</v>
      </c>
      <c r="F871" s="39">
        <v>7.8</v>
      </c>
      <c r="G871" s="39">
        <v>4.54</v>
      </c>
      <c r="H871" s="39">
        <v>9.9</v>
      </c>
      <c r="I871" s="39">
        <v>9.1300000000000008</v>
      </c>
      <c r="J871" s="39">
        <v>36</v>
      </c>
      <c r="K871" s="39" t="s">
        <v>36</v>
      </c>
    </row>
    <row r="872" spans="1:11" ht="13.5" customHeight="1" x14ac:dyDescent="0.2">
      <c r="A872" s="39" t="s">
        <v>385</v>
      </c>
      <c r="B872" s="39" t="s">
        <v>71</v>
      </c>
      <c r="C872" s="39" t="s">
        <v>332</v>
      </c>
      <c r="D872" s="39" t="s">
        <v>29</v>
      </c>
      <c r="E872" s="39" t="s">
        <v>357</v>
      </c>
      <c r="F872" s="39">
        <v>5.33</v>
      </c>
      <c r="G872" s="39">
        <v>5.77</v>
      </c>
      <c r="H872" s="39">
        <v>10</v>
      </c>
      <c r="I872" s="39">
        <v>8.3000000000000007</v>
      </c>
      <c r="J872" s="39">
        <v>60</v>
      </c>
      <c r="K872" s="39" t="s">
        <v>32</v>
      </c>
    </row>
    <row r="873" spans="1:11" ht="13.5" customHeight="1" x14ac:dyDescent="0.2">
      <c r="A873" s="39" t="s">
        <v>386</v>
      </c>
      <c r="B873" s="39" t="s">
        <v>71</v>
      </c>
      <c r="C873" s="39" t="s">
        <v>387</v>
      </c>
      <c r="D873" s="39" t="s">
        <v>29</v>
      </c>
      <c r="E873" s="39" t="s">
        <v>357</v>
      </c>
      <c r="F873" s="39">
        <v>5.09</v>
      </c>
      <c r="G873" s="39">
        <v>4.01</v>
      </c>
      <c r="H873" s="39">
        <v>9.35</v>
      </c>
      <c r="I873" s="39">
        <v>7.6</v>
      </c>
      <c r="J873" s="39">
        <v>84</v>
      </c>
      <c r="K873" s="39" t="s">
        <v>16</v>
      </c>
    </row>
    <row r="874" spans="1:11" ht="13.5" customHeight="1" x14ac:dyDescent="0.2">
      <c r="A874" s="39" t="s">
        <v>388</v>
      </c>
      <c r="B874" s="39" t="s">
        <v>71</v>
      </c>
      <c r="C874" s="39" t="s">
        <v>297</v>
      </c>
      <c r="D874" s="39" t="s">
        <v>29</v>
      </c>
      <c r="E874" s="39" t="s">
        <v>357</v>
      </c>
      <c r="F874" s="39">
        <v>6.61</v>
      </c>
      <c r="G874" s="39">
        <v>6.86</v>
      </c>
      <c r="H874" s="39">
        <v>11</v>
      </c>
      <c r="I874" s="39">
        <v>9</v>
      </c>
      <c r="J874" s="39">
        <v>24</v>
      </c>
      <c r="K874" s="39" t="s">
        <v>16</v>
      </c>
    </row>
    <row r="875" spans="1:11" ht="13.5" customHeight="1" x14ac:dyDescent="0.2">
      <c r="A875" s="39" t="s">
        <v>389</v>
      </c>
      <c r="B875" s="39" t="s">
        <v>71</v>
      </c>
      <c r="C875" s="39" t="s">
        <v>390</v>
      </c>
      <c r="D875" s="39" t="s">
        <v>29</v>
      </c>
      <c r="E875" s="39" t="s">
        <v>359</v>
      </c>
      <c r="F875" s="39">
        <v>7.26</v>
      </c>
      <c r="G875" s="39">
        <v>6.19</v>
      </c>
      <c r="H875" s="39">
        <v>10.5</v>
      </c>
      <c r="I875" s="39">
        <v>8.25</v>
      </c>
      <c r="J875" s="39">
        <v>50</v>
      </c>
      <c r="K875" s="39" t="s">
        <v>16</v>
      </c>
    </row>
    <row r="876" spans="1:11" s="5" customFormat="1" ht="13.5" customHeight="1" x14ac:dyDescent="0.2">
      <c r="A876" s="93"/>
      <c r="B876" s="94"/>
      <c r="C876" s="94"/>
      <c r="D876" s="24" t="s">
        <v>276</v>
      </c>
      <c r="E876" s="94"/>
      <c r="F876" s="25">
        <f>SUM(F858:F875)</f>
        <v>119.36</v>
      </c>
      <c r="G876" s="25">
        <f>SUM(G858:G875)</f>
        <v>105.91</v>
      </c>
      <c r="H876" s="25">
        <f>SUM(H858:H875)</f>
        <v>183.1</v>
      </c>
      <c r="I876" s="25">
        <f>SUM(I858:I875)</f>
        <v>137.63999999999999</v>
      </c>
      <c r="J876" s="25">
        <f>SUM(J858:J875)</f>
        <v>823</v>
      </c>
      <c r="K876" s="92"/>
    </row>
    <row r="877" spans="1:11" ht="13.5" customHeight="1" x14ac:dyDescent="0.2">
      <c r="A877" s="39" t="s">
        <v>391</v>
      </c>
      <c r="B877" s="39" t="s">
        <v>48</v>
      </c>
      <c r="C877" s="39" t="s">
        <v>392</v>
      </c>
      <c r="D877" s="39" t="s">
        <v>59</v>
      </c>
      <c r="E877" s="39" t="s">
        <v>357</v>
      </c>
      <c r="F877" s="39">
        <v>49.11</v>
      </c>
      <c r="G877" s="39">
        <v>62.55</v>
      </c>
      <c r="H877" s="39">
        <v>22.5</v>
      </c>
      <c r="I877" s="39">
        <v>18.600000000000001</v>
      </c>
      <c r="J877" s="39">
        <v>240</v>
      </c>
      <c r="K877" s="39" t="s">
        <v>16</v>
      </c>
    </row>
    <row r="878" spans="1:11" s="5" customFormat="1" ht="13.5" customHeight="1" x14ac:dyDescent="0.2">
      <c r="A878" s="95"/>
      <c r="B878" s="96"/>
      <c r="C878" s="96"/>
      <c r="D878" s="24" t="s">
        <v>25</v>
      </c>
      <c r="E878" s="96"/>
      <c r="F878" s="25">
        <f>SUM(F877)</f>
        <v>49.11</v>
      </c>
      <c r="G878" s="25">
        <f>SUM(G877)</f>
        <v>62.55</v>
      </c>
      <c r="H878" s="25">
        <f>SUM(H877)</f>
        <v>22.5</v>
      </c>
      <c r="I878" s="25">
        <f>SUM(I877)</f>
        <v>18.600000000000001</v>
      </c>
      <c r="J878" s="25">
        <f>SUM(J877)</f>
        <v>240</v>
      </c>
      <c r="K878" s="92"/>
    </row>
    <row r="879" spans="1:11" ht="13.5" customHeight="1" x14ac:dyDescent="0.2">
      <c r="A879" s="39" t="s">
        <v>395</v>
      </c>
      <c r="B879" s="39" t="s">
        <v>71</v>
      </c>
      <c r="C879" s="39" t="s">
        <v>396</v>
      </c>
      <c r="D879" s="39" t="s">
        <v>73</v>
      </c>
      <c r="E879" s="39" t="s">
        <v>357</v>
      </c>
      <c r="F879" s="39">
        <v>10.6</v>
      </c>
      <c r="G879" s="39">
        <v>7.3</v>
      </c>
      <c r="H879" s="39">
        <v>10.5</v>
      </c>
      <c r="I879" s="39" t="s">
        <v>31</v>
      </c>
      <c r="J879" s="39">
        <v>115</v>
      </c>
      <c r="K879" s="39" t="s">
        <v>32</v>
      </c>
    </row>
    <row r="880" spans="1:11" s="5" customFormat="1" ht="13.5" customHeight="1" x14ac:dyDescent="0.2">
      <c r="A880" s="95"/>
      <c r="B880" s="96"/>
      <c r="C880" s="96"/>
      <c r="D880" s="24" t="s">
        <v>607</v>
      </c>
      <c r="E880" s="96"/>
      <c r="F880" s="25">
        <f>SUM(F879:F879)</f>
        <v>10.6</v>
      </c>
      <c r="G880" s="25">
        <f>SUM(G879:G879)</f>
        <v>7.3</v>
      </c>
      <c r="H880" s="25">
        <f>SUM(H879:H879)</f>
        <v>10.5</v>
      </c>
      <c r="I880" s="25">
        <f>SUM(I879:I879)</f>
        <v>0</v>
      </c>
      <c r="J880" s="25">
        <f>SUM(J879:J879)</f>
        <v>115</v>
      </c>
      <c r="K880" s="92"/>
    </row>
    <row r="881" spans="1:256" ht="13.5" customHeight="1" x14ac:dyDescent="0.2">
      <c r="A881" s="47" t="s">
        <v>398</v>
      </c>
      <c r="B881" s="47" t="s">
        <v>71</v>
      </c>
      <c r="C881" s="47" t="s">
        <v>399</v>
      </c>
      <c r="D881" s="39" t="s">
        <v>89</v>
      </c>
      <c r="E881" s="47" t="s">
        <v>357</v>
      </c>
      <c r="F881" s="39">
        <v>33.11</v>
      </c>
      <c r="G881" s="39">
        <v>96.71</v>
      </c>
      <c r="H881" s="39">
        <v>20.6</v>
      </c>
      <c r="I881" s="39">
        <v>15.65</v>
      </c>
      <c r="J881" s="39">
        <v>300</v>
      </c>
      <c r="K881" s="39" t="s">
        <v>16</v>
      </c>
    </row>
    <row r="882" spans="1:256" ht="13.5" customHeight="1" x14ac:dyDescent="0.2">
      <c r="A882" s="39" t="s">
        <v>400</v>
      </c>
      <c r="B882" s="39" t="s">
        <v>71</v>
      </c>
      <c r="C882" s="39" t="s">
        <v>401</v>
      </c>
      <c r="D882" s="39" t="s">
        <v>89</v>
      </c>
      <c r="E882" s="39" t="s">
        <v>357</v>
      </c>
      <c r="F882" s="39">
        <v>34.03</v>
      </c>
      <c r="G882" s="39">
        <v>77.61</v>
      </c>
      <c r="H882" s="39">
        <v>18</v>
      </c>
      <c r="I882" s="39">
        <v>14.75</v>
      </c>
      <c r="J882" s="39">
        <v>228</v>
      </c>
      <c r="K882" s="39" t="s">
        <v>16</v>
      </c>
    </row>
    <row r="883" spans="1:256" ht="13.5" customHeight="1" x14ac:dyDescent="0.2">
      <c r="A883" s="39" t="s">
        <v>402</v>
      </c>
      <c r="B883" s="39" t="s">
        <v>27</v>
      </c>
      <c r="C883" s="39" t="s">
        <v>297</v>
      </c>
      <c r="D883" s="39" t="s">
        <v>89</v>
      </c>
      <c r="E883" s="39" t="s">
        <v>359</v>
      </c>
      <c r="F883" s="39">
        <v>14.98</v>
      </c>
      <c r="G883" s="39">
        <v>18.86</v>
      </c>
      <c r="H883" s="39">
        <v>14.95</v>
      </c>
      <c r="I883" s="39">
        <v>12.26</v>
      </c>
      <c r="J883" s="39">
        <v>95</v>
      </c>
      <c r="K883" s="39" t="s">
        <v>32</v>
      </c>
    </row>
    <row r="884" spans="1:256" ht="13.5" customHeight="1" x14ac:dyDescent="0.2">
      <c r="A884" s="39" t="s">
        <v>403</v>
      </c>
      <c r="B884" s="39" t="s">
        <v>404</v>
      </c>
      <c r="C884" s="39" t="s">
        <v>216</v>
      </c>
      <c r="D884" s="39" t="s">
        <v>89</v>
      </c>
      <c r="E884" s="39" t="s">
        <v>359</v>
      </c>
      <c r="F884" s="39">
        <v>36.340000000000003</v>
      </c>
      <c r="G884" s="39">
        <v>67.33</v>
      </c>
      <c r="H884" s="39">
        <v>17.8</v>
      </c>
      <c r="I884" s="39">
        <v>16.350000000000001</v>
      </c>
      <c r="J884" s="39">
        <v>140</v>
      </c>
      <c r="K884" s="39" t="s">
        <v>36</v>
      </c>
    </row>
    <row r="885" spans="1:256" s="5" customFormat="1" ht="17.25" customHeight="1" x14ac:dyDescent="0.2">
      <c r="A885" s="87"/>
      <c r="B885" s="88"/>
      <c r="C885" s="88"/>
      <c r="D885" s="59" t="s">
        <v>405</v>
      </c>
      <c r="E885" s="88"/>
      <c r="F885" s="69">
        <f>SUM(F881:F884)</f>
        <v>118.46000000000001</v>
      </c>
      <c r="G885" s="69">
        <f>SUM(G881:G884)</f>
        <v>260.51</v>
      </c>
      <c r="H885" s="69">
        <f>SUM(H881:H884)</f>
        <v>71.349999999999994</v>
      </c>
      <c r="I885" s="69">
        <f>SUM(I881:I884)</f>
        <v>59.01</v>
      </c>
      <c r="J885" s="69">
        <f>SUM(J881:J884)</f>
        <v>763</v>
      </c>
      <c r="K885" s="83"/>
    </row>
    <row r="886" spans="1:256" ht="19.5" customHeight="1" thickBot="1" x14ac:dyDescent="0.25">
      <c r="A886" s="361" t="s">
        <v>555</v>
      </c>
      <c r="B886" s="361"/>
      <c r="C886" s="361"/>
      <c r="D886" s="149" t="s">
        <v>608</v>
      </c>
      <c r="E886" s="149"/>
      <c r="F886" s="149">
        <f>F885+F880+F878+F876</f>
        <v>297.53000000000003</v>
      </c>
      <c r="G886" s="149">
        <f>G885+G880+G878+G876</f>
        <v>436.27</v>
      </c>
      <c r="H886" s="149">
        <f>H885+H880+H878+H876</f>
        <v>287.45</v>
      </c>
      <c r="I886" s="149">
        <f>I885+I880+I878+I876</f>
        <v>215.25</v>
      </c>
      <c r="J886" s="149">
        <f>J885+J880+J878+J876</f>
        <v>1941</v>
      </c>
      <c r="K886" s="149"/>
    </row>
    <row r="887" spans="1:256" s="4" customFormat="1" ht="13.5" customHeight="1" thickTop="1" thickBot="1" x14ac:dyDescent="0.3">
      <c r="A887" s="17" t="s">
        <v>0</v>
      </c>
      <c r="B887" s="17" t="s">
        <v>1</v>
      </c>
      <c r="C887" s="17" t="s">
        <v>2</v>
      </c>
      <c r="D887" s="17" t="s">
        <v>3</v>
      </c>
      <c r="E887" s="17" t="s">
        <v>4</v>
      </c>
      <c r="F887" s="18" t="s">
        <v>5</v>
      </c>
      <c r="G887" s="18" t="s">
        <v>6</v>
      </c>
      <c r="H887" s="18" t="s">
        <v>7</v>
      </c>
      <c r="I887" s="18" t="s">
        <v>8</v>
      </c>
      <c r="J887" s="17" t="s">
        <v>9</v>
      </c>
      <c r="K887" s="17" t="s">
        <v>10</v>
      </c>
    </row>
    <row r="888" spans="1:256" ht="13.5" customHeight="1" thickTop="1" x14ac:dyDescent="0.2">
      <c r="A888" s="21" t="s">
        <v>407</v>
      </c>
      <c r="B888" s="21" t="s">
        <v>383</v>
      </c>
      <c r="C888" s="21" t="s">
        <v>114</v>
      </c>
      <c r="D888" s="21" t="s">
        <v>29</v>
      </c>
      <c r="E888" s="21" t="s">
        <v>408</v>
      </c>
      <c r="F888" s="22">
        <v>2.73</v>
      </c>
      <c r="G888" s="22">
        <v>1.67</v>
      </c>
      <c r="H888" s="22">
        <v>6.17</v>
      </c>
      <c r="I888" s="22">
        <v>4.9400000000000004</v>
      </c>
      <c r="J888" s="21">
        <v>20</v>
      </c>
      <c r="K888" s="21" t="s">
        <v>36</v>
      </c>
    </row>
    <row r="889" spans="1:256" ht="13.5" customHeight="1" x14ac:dyDescent="0.2">
      <c r="A889" s="21" t="s">
        <v>409</v>
      </c>
      <c r="B889" s="21" t="s">
        <v>71</v>
      </c>
      <c r="C889" s="21" t="s">
        <v>410</v>
      </c>
      <c r="D889" s="21" t="s">
        <v>29</v>
      </c>
      <c r="E889" s="21" t="s">
        <v>408</v>
      </c>
      <c r="F889" s="22">
        <v>7.68</v>
      </c>
      <c r="G889" s="22">
        <v>6.94</v>
      </c>
      <c r="H889" s="22">
        <v>11</v>
      </c>
      <c r="I889" s="22">
        <v>9.3699999999999992</v>
      </c>
      <c r="J889" s="21">
        <v>85</v>
      </c>
      <c r="K889" s="21" t="s">
        <v>16</v>
      </c>
    </row>
    <row r="890" spans="1:256" ht="13.5" customHeight="1" x14ac:dyDescent="0.2">
      <c r="A890" s="21" t="s">
        <v>411</v>
      </c>
      <c r="B890" s="21" t="s">
        <v>412</v>
      </c>
      <c r="C890" s="21" t="s">
        <v>350</v>
      </c>
      <c r="D890" s="21" t="s">
        <v>29</v>
      </c>
      <c r="E890" s="21" t="s">
        <v>413</v>
      </c>
      <c r="F890" s="22">
        <v>6.17</v>
      </c>
      <c r="G890" s="22">
        <v>5.54</v>
      </c>
      <c r="H890" s="22">
        <v>10.14</v>
      </c>
      <c r="I890" s="22">
        <v>8.25</v>
      </c>
      <c r="J890" s="21">
        <v>25</v>
      </c>
      <c r="K890" s="21" t="s">
        <v>16</v>
      </c>
    </row>
    <row r="891" spans="1:256" ht="13.5" customHeight="1" x14ac:dyDescent="0.2">
      <c r="A891" s="155" t="s">
        <v>599</v>
      </c>
      <c r="B891" s="21" t="s">
        <v>383</v>
      </c>
      <c r="C891" s="159" t="s">
        <v>421</v>
      </c>
      <c r="D891" s="21" t="s">
        <v>29</v>
      </c>
      <c r="E891" s="21" t="s">
        <v>413</v>
      </c>
      <c r="F891" s="157">
        <v>8.17</v>
      </c>
      <c r="G891" s="22">
        <v>6.46</v>
      </c>
      <c r="H891" s="22">
        <v>9.99</v>
      </c>
      <c r="I891" s="22">
        <v>8.6199999999999992</v>
      </c>
      <c r="J891" s="21">
        <v>35</v>
      </c>
      <c r="K891" s="158" t="s">
        <v>16</v>
      </c>
    </row>
    <row r="892" spans="1:256" ht="13.5" customHeight="1" thickBot="1" x14ac:dyDescent="0.25">
      <c r="A892" s="361" t="s">
        <v>554</v>
      </c>
      <c r="B892" s="361"/>
      <c r="C892" s="361"/>
      <c r="D892" s="149" t="s">
        <v>405</v>
      </c>
      <c r="E892" s="149"/>
      <c r="F892" s="149">
        <v>24.75</v>
      </c>
      <c r="G892" s="149">
        <v>20.61</v>
      </c>
      <c r="H892" s="149">
        <v>37.299999999999997</v>
      </c>
      <c r="I892" s="149">
        <v>31.18</v>
      </c>
      <c r="J892" s="149">
        <v>165</v>
      </c>
      <c r="K892" s="149"/>
    </row>
    <row r="893" spans="1:256" s="15" customFormat="1" ht="13.5" customHeight="1" thickTop="1" thickBot="1" x14ac:dyDescent="0.3">
      <c r="A893" s="17" t="s">
        <v>0</v>
      </c>
      <c r="B893" s="17" t="s">
        <v>1</v>
      </c>
      <c r="C893" s="17" t="s">
        <v>2</v>
      </c>
      <c r="D893" s="17" t="s">
        <v>3</v>
      </c>
      <c r="E893" s="17" t="s">
        <v>4</v>
      </c>
      <c r="F893" s="18" t="s">
        <v>5</v>
      </c>
      <c r="G893" s="18" t="s">
        <v>6</v>
      </c>
      <c r="H893" s="18" t="s">
        <v>7</v>
      </c>
      <c r="I893" s="18" t="s">
        <v>8</v>
      </c>
      <c r="J893" s="17" t="s">
        <v>9</v>
      </c>
      <c r="K893" s="97" t="s">
        <v>10</v>
      </c>
      <c r="L893" s="13"/>
      <c r="M893" s="13"/>
      <c r="N893" s="13"/>
      <c r="O893" s="13"/>
      <c r="P893" s="13"/>
      <c r="Q893" s="14"/>
      <c r="R893" s="14"/>
      <c r="S893" s="14"/>
      <c r="T893" s="14"/>
      <c r="U893" s="13"/>
      <c r="V893" s="13"/>
      <c r="W893" s="13"/>
      <c r="X893" s="13"/>
      <c r="Y893" s="13"/>
      <c r="Z893" s="13"/>
      <c r="AA893" s="13"/>
      <c r="AB893" s="14"/>
      <c r="AC893" s="14"/>
      <c r="AD893" s="14"/>
      <c r="AE893" s="14"/>
      <c r="AF893" s="13"/>
      <c r="AG893" s="13"/>
      <c r="AH893" s="13"/>
      <c r="AI893" s="13"/>
      <c r="AJ893" s="13"/>
      <c r="AK893" s="13"/>
      <c r="AL893" s="13"/>
      <c r="AM893" s="14"/>
      <c r="AN893" s="14"/>
      <c r="AO893" s="14"/>
      <c r="AP893" s="14"/>
      <c r="AQ893" s="13"/>
      <c r="AR893" s="13"/>
      <c r="AS893" s="13"/>
      <c r="AT893" s="13"/>
      <c r="AU893" s="13"/>
      <c r="AV893" s="13"/>
      <c r="AW893" s="13"/>
      <c r="AX893" s="14"/>
      <c r="AY893" s="14"/>
      <c r="AZ893" s="14"/>
      <c r="BA893" s="14"/>
      <c r="BB893" s="13"/>
      <c r="BC893" s="13"/>
      <c r="BD893" s="13"/>
      <c r="BE893" s="13"/>
      <c r="BF893" s="13"/>
      <c r="BG893" s="13"/>
      <c r="BH893" s="13"/>
      <c r="BI893" s="14"/>
      <c r="BJ893" s="14"/>
      <c r="BK893" s="14"/>
      <c r="BL893" s="14"/>
      <c r="BM893" s="13"/>
      <c r="BN893" s="13"/>
      <c r="BO893" s="13"/>
      <c r="BP893" s="13"/>
      <c r="BQ893" s="13"/>
      <c r="BR893" s="13"/>
      <c r="BS893" s="13"/>
      <c r="BT893" s="14"/>
      <c r="BU893" s="14"/>
      <c r="BV893" s="14"/>
      <c r="BW893" s="14"/>
      <c r="BX893" s="13"/>
      <c r="BY893" s="13"/>
      <c r="BZ893" s="13"/>
      <c r="CA893" s="13"/>
      <c r="CB893" s="13"/>
      <c r="CC893" s="13"/>
      <c r="CD893" s="13"/>
      <c r="CE893" s="14"/>
      <c r="CF893" s="14"/>
      <c r="CG893" s="14"/>
      <c r="CH893" s="14"/>
      <c r="CI893" s="13"/>
      <c r="CJ893" s="13"/>
      <c r="CK893" s="13"/>
      <c r="CL893" s="13"/>
      <c r="CM893" s="13"/>
      <c r="CN893" s="13"/>
      <c r="CO893" s="13"/>
      <c r="CP893" s="14"/>
      <c r="CQ893" s="14"/>
      <c r="CR893" s="14"/>
      <c r="CS893" s="14"/>
      <c r="CT893" s="13"/>
      <c r="CU893" s="13"/>
      <c r="CV893" s="13"/>
      <c r="CW893" s="13"/>
      <c r="CX893" s="13"/>
      <c r="CY893" s="13"/>
      <c r="CZ893" s="13"/>
      <c r="DA893" s="14"/>
      <c r="DB893" s="14"/>
      <c r="DC893" s="14"/>
      <c r="DD893" s="14"/>
      <c r="DE893" s="13"/>
      <c r="DF893" s="13"/>
      <c r="DG893" s="13"/>
      <c r="DH893" s="13"/>
      <c r="DI893" s="13"/>
      <c r="DJ893" s="13"/>
      <c r="DK893" s="13"/>
      <c r="DL893" s="14"/>
      <c r="DM893" s="14"/>
      <c r="DN893" s="14"/>
      <c r="DO893" s="14"/>
      <c r="DP893" s="13"/>
      <c r="DQ893" s="13"/>
      <c r="DR893" s="13"/>
      <c r="DS893" s="13"/>
      <c r="DT893" s="13"/>
      <c r="DU893" s="13"/>
      <c r="DV893" s="13"/>
      <c r="DW893" s="14"/>
      <c r="DX893" s="14"/>
      <c r="DY893" s="14"/>
      <c r="DZ893" s="14"/>
      <c r="EA893" s="13"/>
      <c r="EB893" s="13"/>
      <c r="EC893" s="13"/>
      <c r="ED893" s="13"/>
      <c r="EE893" s="13"/>
      <c r="EF893" s="13"/>
      <c r="EG893" s="13"/>
      <c r="EH893" s="14"/>
      <c r="EI893" s="14"/>
      <c r="EJ893" s="14"/>
      <c r="EK893" s="14"/>
      <c r="EL893" s="13"/>
      <c r="EM893" s="13"/>
      <c r="EN893" s="13"/>
      <c r="EO893" s="13"/>
      <c r="EP893" s="13"/>
      <c r="EQ893" s="13"/>
      <c r="ER893" s="13"/>
      <c r="ES893" s="14"/>
      <c r="ET893" s="14"/>
      <c r="EU893" s="14"/>
      <c r="EV893" s="14"/>
      <c r="EW893" s="13"/>
      <c r="EX893" s="13"/>
      <c r="EY893" s="13"/>
      <c r="EZ893" s="13"/>
      <c r="FA893" s="13"/>
      <c r="FB893" s="13"/>
      <c r="FC893" s="13"/>
      <c r="FD893" s="14"/>
      <c r="FE893" s="14"/>
      <c r="FF893" s="14"/>
      <c r="FG893" s="14"/>
      <c r="FH893" s="13"/>
      <c r="FI893" s="13"/>
      <c r="FJ893" s="13"/>
      <c r="FK893" s="13"/>
      <c r="FL893" s="13"/>
      <c r="FM893" s="13"/>
      <c r="FN893" s="13"/>
      <c r="FO893" s="14"/>
      <c r="FP893" s="14"/>
      <c r="FQ893" s="14"/>
      <c r="FR893" s="14"/>
      <c r="FS893" s="13"/>
      <c r="FT893" s="13"/>
      <c r="FU893" s="13"/>
      <c r="FV893" s="13"/>
      <c r="FW893" s="13"/>
      <c r="FX893" s="13"/>
      <c r="FY893" s="13"/>
      <c r="FZ893" s="14"/>
      <c r="GA893" s="14"/>
      <c r="GB893" s="14"/>
      <c r="GC893" s="14"/>
      <c r="GD893" s="13"/>
      <c r="GE893" s="13"/>
      <c r="GF893" s="13"/>
      <c r="GG893" s="13"/>
      <c r="GH893" s="13"/>
      <c r="GI893" s="13"/>
      <c r="GJ893" s="13"/>
      <c r="GK893" s="14"/>
      <c r="GL893" s="14"/>
      <c r="GM893" s="14"/>
      <c r="GN893" s="14"/>
      <c r="GO893" s="13"/>
      <c r="GP893" s="13"/>
      <c r="GQ893" s="13"/>
      <c r="GR893" s="13"/>
      <c r="GS893" s="13"/>
      <c r="GT893" s="13"/>
      <c r="GU893" s="13"/>
      <c r="GV893" s="14"/>
      <c r="GW893" s="14"/>
      <c r="GX893" s="14"/>
      <c r="GY893" s="14"/>
      <c r="GZ893" s="13"/>
      <c r="HA893" s="13"/>
      <c r="HB893" s="13"/>
      <c r="HC893" s="13"/>
      <c r="HD893" s="13"/>
      <c r="HE893" s="13"/>
      <c r="HF893" s="13"/>
      <c r="HG893" s="14"/>
      <c r="HH893" s="14"/>
      <c r="HI893" s="14"/>
      <c r="HJ893" s="14"/>
      <c r="HK893" s="13"/>
      <c r="HL893" s="13"/>
      <c r="HM893" s="13"/>
      <c r="HN893" s="13"/>
      <c r="HO893" s="13"/>
      <c r="HP893" s="13"/>
      <c r="HQ893" s="13"/>
      <c r="HR893" s="14"/>
      <c r="HS893" s="14"/>
      <c r="HT893" s="14"/>
      <c r="HU893" s="14"/>
      <c r="HV893" s="13"/>
      <c r="HW893" s="13"/>
      <c r="HX893" s="13"/>
      <c r="HY893" s="13"/>
      <c r="HZ893" s="13"/>
      <c r="IA893" s="13"/>
      <c r="IB893" s="13"/>
      <c r="IC893" s="14"/>
      <c r="ID893" s="14"/>
      <c r="IE893" s="14"/>
      <c r="IF893" s="14"/>
      <c r="IG893" s="13"/>
      <c r="IH893" s="13"/>
      <c r="II893" s="13"/>
      <c r="IJ893" s="13"/>
      <c r="IK893" s="13"/>
      <c r="IL893" s="13"/>
      <c r="IM893" s="13"/>
      <c r="IN893" s="14"/>
      <c r="IO893" s="14"/>
      <c r="IP893" s="14"/>
      <c r="IQ893" s="14"/>
      <c r="IR893" s="13"/>
      <c r="IS893" s="13"/>
      <c r="IT893" s="13"/>
      <c r="IU893" s="13"/>
      <c r="IV893" s="13"/>
    </row>
    <row r="894" spans="1:256" ht="13.5" customHeight="1" thickTop="1" x14ac:dyDescent="0.2">
      <c r="A894" s="21" t="s">
        <v>416</v>
      </c>
      <c r="B894" s="21" t="s">
        <v>76</v>
      </c>
      <c r="C894" s="21" t="s">
        <v>315</v>
      </c>
      <c r="D894" s="21" t="s">
        <v>29</v>
      </c>
      <c r="E894" s="21" t="s">
        <v>417</v>
      </c>
      <c r="F894" s="22">
        <v>11.09</v>
      </c>
      <c r="G894" s="22">
        <v>12.45</v>
      </c>
      <c r="H894" s="22">
        <v>12.6</v>
      </c>
      <c r="I894" s="22" t="s">
        <v>31</v>
      </c>
      <c r="J894" s="21">
        <v>110</v>
      </c>
      <c r="K894" s="21" t="s">
        <v>16</v>
      </c>
    </row>
    <row r="895" spans="1:256" ht="13.5" customHeight="1" x14ac:dyDescent="0.2">
      <c r="A895" s="21" t="s">
        <v>418</v>
      </c>
      <c r="B895" s="21" t="s">
        <v>71</v>
      </c>
      <c r="C895" s="21" t="s">
        <v>419</v>
      </c>
      <c r="D895" s="21" t="s">
        <v>29</v>
      </c>
      <c r="E895" s="21" t="s">
        <v>417</v>
      </c>
      <c r="F895" s="22">
        <v>0.94</v>
      </c>
      <c r="G895" s="22">
        <v>0.5</v>
      </c>
      <c r="H895" s="22">
        <v>4.2300000000000004</v>
      </c>
      <c r="I895" s="22" t="s">
        <v>31</v>
      </c>
      <c r="J895" s="21">
        <v>20</v>
      </c>
      <c r="K895" s="21" t="s">
        <v>32</v>
      </c>
    </row>
    <row r="896" spans="1:256" ht="13.5" customHeight="1" x14ac:dyDescent="0.2">
      <c r="A896" s="21" t="s">
        <v>420</v>
      </c>
      <c r="B896" s="21" t="s">
        <v>180</v>
      </c>
      <c r="C896" s="21" t="s">
        <v>421</v>
      </c>
      <c r="D896" s="21" t="s">
        <v>29</v>
      </c>
      <c r="E896" s="21" t="s">
        <v>417</v>
      </c>
      <c r="F896" s="22">
        <v>11.23</v>
      </c>
      <c r="G896" s="22">
        <v>8.2799999999999994</v>
      </c>
      <c r="H896" s="22">
        <v>9.99</v>
      </c>
      <c r="I896" s="22">
        <v>8.64</v>
      </c>
      <c r="J896" s="21">
        <v>40</v>
      </c>
      <c r="K896" s="21" t="s">
        <v>16</v>
      </c>
    </row>
    <row r="897" spans="1:11" ht="13.5" customHeight="1" x14ac:dyDescent="0.2">
      <c r="A897" s="21" t="s">
        <v>422</v>
      </c>
      <c r="B897" s="21" t="s">
        <v>180</v>
      </c>
      <c r="C897" s="21" t="s">
        <v>54</v>
      </c>
      <c r="D897" s="21" t="s">
        <v>29</v>
      </c>
      <c r="E897" s="21" t="s">
        <v>417</v>
      </c>
      <c r="F897" s="22">
        <v>3.4</v>
      </c>
      <c r="G897" s="22">
        <v>1.74</v>
      </c>
      <c r="H897" s="22">
        <v>6.8</v>
      </c>
      <c r="I897" s="22">
        <v>5.44</v>
      </c>
      <c r="J897" s="21">
        <v>15</v>
      </c>
      <c r="K897" s="21" t="s">
        <v>36</v>
      </c>
    </row>
    <row r="898" spans="1:11" ht="13.5" customHeight="1" x14ac:dyDescent="0.2">
      <c r="A898" s="21" t="s">
        <v>423</v>
      </c>
      <c r="B898" s="21" t="s">
        <v>76</v>
      </c>
      <c r="C898" s="21" t="s">
        <v>424</v>
      </c>
      <c r="D898" s="21" t="s">
        <v>29</v>
      </c>
      <c r="E898" s="21" t="s">
        <v>417</v>
      </c>
      <c r="F898" s="22">
        <v>0.72</v>
      </c>
      <c r="G898" s="22">
        <v>0.48</v>
      </c>
      <c r="H898" s="22">
        <v>4.34</v>
      </c>
      <c r="I898" s="22" t="s">
        <v>31</v>
      </c>
      <c r="J898" s="21">
        <v>10</v>
      </c>
      <c r="K898" s="21" t="s">
        <v>32</v>
      </c>
    </row>
    <row r="899" spans="1:11" ht="13.5" customHeight="1" x14ac:dyDescent="0.2">
      <c r="A899" s="21" t="s">
        <v>425</v>
      </c>
      <c r="B899" s="21" t="s">
        <v>12</v>
      </c>
      <c r="C899" s="21" t="s">
        <v>426</v>
      </c>
      <c r="D899" s="21" t="s">
        <v>29</v>
      </c>
      <c r="E899" s="21" t="s">
        <v>417</v>
      </c>
      <c r="F899" s="22">
        <v>4.7699999999999996</v>
      </c>
      <c r="G899" s="22">
        <v>3.99</v>
      </c>
      <c r="H899" s="22">
        <v>8.5</v>
      </c>
      <c r="I899" s="22">
        <v>6.8</v>
      </c>
      <c r="J899" s="21">
        <v>92</v>
      </c>
      <c r="K899" s="21" t="s">
        <v>36</v>
      </c>
    </row>
    <row r="900" spans="1:11" ht="13.5" customHeight="1" x14ac:dyDescent="0.2">
      <c r="A900" s="21" t="s">
        <v>427</v>
      </c>
      <c r="B900" s="21" t="s">
        <v>249</v>
      </c>
      <c r="C900" s="21" t="s">
        <v>367</v>
      </c>
      <c r="D900" s="21" t="s">
        <v>29</v>
      </c>
      <c r="E900" s="21" t="s">
        <v>428</v>
      </c>
      <c r="F900" s="22">
        <v>2.25</v>
      </c>
      <c r="G900" s="22">
        <v>1.19</v>
      </c>
      <c r="H900" s="22">
        <v>5.9</v>
      </c>
      <c r="I900" s="22" t="s">
        <v>31</v>
      </c>
      <c r="J900" s="21">
        <v>30</v>
      </c>
      <c r="K900" s="21" t="s">
        <v>36</v>
      </c>
    </row>
    <row r="901" spans="1:11" ht="13.5" customHeight="1" x14ac:dyDescent="0.2">
      <c r="A901" s="21" t="s">
        <v>429</v>
      </c>
      <c r="B901" s="21" t="s">
        <v>76</v>
      </c>
      <c r="C901" s="21" t="s">
        <v>430</v>
      </c>
      <c r="D901" s="21" t="s">
        <v>29</v>
      </c>
      <c r="E901" s="21" t="s">
        <v>428</v>
      </c>
      <c r="F901" s="22">
        <v>8.61</v>
      </c>
      <c r="G901" s="22">
        <v>5.75</v>
      </c>
      <c r="H901" s="22">
        <v>10.3</v>
      </c>
      <c r="I901" s="22">
        <v>8.9</v>
      </c>
      <c r="J901" s="21">
        <v>60</v>
      </c>
      <c r="K901" s="21" t="s">
        <v>32</v>
      </c>
    </row>
    <row r="902" spans="1:11" ht="13.5" customHeight="1" x14ac:dyDescent="0.2">
      <c r="A902" s="48" t="s">
        <v>431</v>
      </c>
      <c r="B902" s="48" t="s">
        <v>12</v>
      </c>
      <c r="C902" s="48" t="s">
        <v>211</v>
      </c>
      <c r="D902" s="48" t="s">
        <v>29</v>
      </c>
      <c r="E902" s="48" t="s">
        <v>428</v>
      </c>
      <c r="F902" s="49">
        <v>3.79</v>
      </c>
      <c r="G902" s="49">
        <v>1.96</v>
      </c>
      <c r="H902" s="49">
        <v>6.8</v>
      </c>
      <c r="I902" s="49">
        <v>5.6</v>
      </c>
      <c r="J902" s="48">
        <v>18</v>
      </c>
      <c r="K902" s="48" t="s">
        <v>36</v>
      </c>
    </row>
    <row r="903" spans="1:11" s="5" customFormat="1" ht="13.5" customHeight="1" x14ac:dyDescent="0.2">
      <c r="A903" s="98"/>
      <c r="B903" s="98"/>
      <c r="C903" s="98"/>
      <c r="D903" s="99" t="s">
        <v>55</v>
      </c>
      <c r="E903" s="98"/>
      <c r="F903" s="100">
        <f>SUM(F894:F902)</f>
        <v>46.79999999999999</v>
      </c>
      <c r="G903" s="100">
        <f>SUM(G894:G902)</f>
        <v>36.339999999999996</v>
      </c>
      <c r="H903" s="100">
        <f>SUM(H894:H902)</f>
        <v>69.459999999999994</v>
      </c>
      <c r="I903" s="100">
        <f>SUM(I894:I902)</f>
        <v>35.380000000000003</v>
      </c>
      <c r="J903" s="100">
        <f>SUM(J894:J902)</f>
        <v>395</v>
      </c>
      <c r="K903" s="101"/>
    </row>
    <row r="904" spans="1:11" ht="13.5" customHeight="1" thickBot="1" x14ac:dyDescent="0.25">
      <c r="A904" s="360" t="s">
        <v>553</v>
      </c>
      <c r="B904" s="360"/>
      <c r="C904" s="360"/>
      <c r="D904" s="152" t="s">
        <v>55</v>
      </c>
      <c r="E904" s="152"/>
      <c r="F904" s="103">
        <f>SUM(F903)</f>
        <v>46.79999999999999</v>
      </c>
      <c r="G904" s="103">
        <f>SUM(G903)</f>
        <v>36.339999999999996</v>
      </c>
      <c r="H904" s="103">
        <f>SUM(H903)</f>
        <v>69.459999999999994</v>
      </c>
      <c r="I904" s="103">
        <f>SUM(I903)</f>
        <v>35.380000000000003</v>
      </c>
      <c r="J904" s="103">
        <f>SUM(J903)</f>
        <v>395</v>
      </c>
      <c r="K904" s="103"/>
    </row>
    <row r="905" spans="1:11" s="4" customFormat="1" ht="13.5" customHeight="1" thickTop="1" thickBot="1" x14ac:dyDescent="0.3">
      <c r="A905" s="17" t="s">
        <v>0</v>
      </c>
      <c r="B905" s="17" t="s">
        <v>1</v>
      </c>
      <c r="C905" s="17" t="s">
        <v>2</v>
      </c>
      <c r="D905" s="17" t="s">
        <v>3</v>
      </c>
      <c r="E905" s="17" t="s">
        <v>4</v>
      </c>
      <c r="F905" s="18" t="s">
        <v>5</v>
      </c>
      <c r="G905" s="18" t="s">
        <v>6</v>
      </c>
      <c r="H905" s="18" t="s">
        <v>7</v>
      </c>
      <c r="I905" s="18" t="s">
        <v>8</v>
      </c>
      <c r="J905" s="17" t="s">
        <v>9</v>
      </c>
      <c r="K905" s="17" t="s">
        <v>10</v>
      </c>
    </row>
    <row r="906" spans="1:11" ht="13.5" customHeight="1" thickTop="1" x14ac:dyDescent="0.2">
      <c r="A906" s="21" t="s">
        <v>432</v>
      </c>
      <c r="B906" s="21" t="s">
        <v>71</v>
      </c>
      <c r="C906" s="21" t="s">
        <v>433</v>
      </c>
      <c r="D906" s="21" t="s">
        <v>29</v>
      </c>
      <c r="E906" s="21" t="s">
        <v>434</v>
      </c>
      <c r="F906" s="22">
        <v>6.49</v>
      </c>
      <c r="G906" s="22">
        <v>6.36</v>
      </c>
      <c r="H906" s="22">
        <v>10.8</v>
      </c>
      <c r="I906" s="22">
        <v>8.6999999999999993</v>
      </c>
      <c r="J906" s="21">
        <v>85</v>
      </c>
      <c r="K906" s="21" t="s">
        <v>16</v>
      </c>
    </row>
    <row r="907" spans="1:11" ht="13.5" customHeight="1" x14ac:dyDescent="0.2">
      <c r="A907" s="21" t="s">
        <v>435</v>
      </c>
      <c r="B907" s="21" t="s">
        <v>71</v>
      </c>
      <c r="C907" s="21" t="s">
        <v>51</v>
      </c>
      <c r="D907" s="21" t="s">
        <v>29</v>
      </c>
      <c r="E907" s="21" t="s">
        <v>434</v>
      </c>
      <c r="F907" s="22">
        <v>11.01</v>
      </c>
      <c r="G907" s="22">
        <v>9.16</v>
      </c>
      <c r="H907" s="22">
        <v>11.99</v>
      </c>
      <c r="I907" s="22">
        <v>9.59</v>
      </c>
      <c r="J907" s="21">
        <v>102</v>
      </c>
      <c r="K907" s="21" t="s">
        <v>16</v>
      </c>
    </row>
    <row r="908" spans="1:11" ht="13.5" customHeight="1" x14ac:dyDescent="0.2">
      <c r="A908" s="21" t="s">
        <v>436</v>
      </c>
      <c r="B908" s="21" t="s">
        <v>71</v>
      </c>
      <c r="C908" s="21" t="s">
        <v>437</v>
      </c>
      <c r="D908" s="21" t="s">
        <v>29</v>
      </c>
      <c r="E908" s="21" t="s">
        <v>434</v>
      </c>
      <c r="F908" s="22">
        <v>9.9</v>
      </c>
      <c r="G908" s="22">
        <v>8.34</v>
      </c>
      <c r="H908" s="22">
        <v>11.75</v>
      </c>
      <c r="I908" s="22">
        <v>9.65</v>
      </c>
      <c r="J908" s="21">
        <v>106</v>
      </c>
      <c r="K908" s="21" t="s">
        <v>16</v>
      </c>
    </row>
    <row r="909" spans="1:11" ht="13.5" customHeight="1" x14ac:dyDescent="0.2">
      <c r="A909" s="21" t="s">
        <v>438</v>
      </c>
      <c r="B909" s="21" t="s">
        <v>48</v>
      </c>
      <c r="C909" s="21" t="s">
        <v>439</v>
      </c>
      <c r="D909" s="21" t="s">
        <v>29</v>
      </c>
      <c r="E909" s="21" t="s">
        <v>434</v>
      </c>
      <c r="F909" s="22">
        <v>2.39</v>
      </c>
      <c r="G909" s="22">
        <v>1.22</v>
      </c>
      <c r="H909" s="22">
        <v>5.95</v>
      </c>
      <c r="I909" s="22">
        <v>5.0999999999999996</v>
      </c>
      <c r="J909" s="21">
        <v>19</v>
      </c>
      <c r="K909" s="21" t="s">
        <v>36</v>
      </c>
    </row>
    <row r="910" spans="1:11" ht="13.5" customHeight="1" x14ac:dyDescent="0.2">
      <c r="A910" s="21" t="s">
        <v>440</v>
      </c>
      <c r="B910" s="21" t="s">
        <v>71</v>
      </c>
      <c r="C910" s="21" t="s">
        <v>95</v>
      </c>
      <c r="D910" s="21" t="s">
        <v>29</v>
      </c>
      <c r="E910" s="21" t="s">
        <v>434</v>
      </c>
      <c r="F910" s="22">
        <v>11.86</v>
      </c>
      <c r="G910" s="22">
        <v>13.97</v>
      </c>
      <c r="H910" s="22">
        <v>11.93</v>
      </c>
      <c r="I910" s="22">
        <v>3.8</v>
      </c>
      <c r="J910" s="21">
        <v>120</v>
      </c>
      <c r="K910" s="21" t="s">
        <v>36</v>
      </c>
    </row>
    <row r="911" spans="1:11" ht="13.5" customHeight="1" x14ac:dyDescent="0.2">
      <c r="A911" s="21" t="s">
        <v>441</v>
      </c>
      <c r="B911" s="21" t="s">
        <v>71</v>
      </c>
      <c r="C911" s="21" t="s">
        <v>338</v>
      </c>
      <c r="D911" s="21" t="s">
        <v>29</v>
      </c>
      <c r="E911" s="21" t="s">
        <v>434</v>
      </c>
      <c r="F911" s="22">
        <v>7.26</v>
      </c>
      <c r="G911" s="22">
        <v>6.35</v>
      </c>
      <c r="H911" s="22">
        <v>10.54</v>
      </c>
      <c r="I911" s="22">
        <v>8.25</v>
      </c>
      <c r="J911" s="21">
        <v>25</v>
      </c>
      <c r="K911" s="21" t="s">
        <v>16</v>
      </c>
    </row>
    <row r="912" spans="1:11" ht="13.5" customHeight="1" x14ac:dyDescent="0.2">
      <c r="A912" s="21" t="s">
        <v>442</v>
      </c>
      <c r="B912" s="21" t="s">
        <v>71</v>
      </c>
      <c r="C912" s="21" t="s">
        <v>443</v>
      </c>
      <c r="D912" s="21" t="s">
        <v>29</v>
      </c>
      <c r="E912" s="21" t="s">
        <v>434</v>
      </c>
      <c r="F912" s="22">
        <v>7.26</v>
      </c>
      <c r="G912" s="22">
        <v>6.35</v>
      </c>
      <c r="H912" s="22">
        <v>10.54</v>
      </c>
      <c r="I912" s="22">
        <v>8.25</v>
      </c>
      <c r="J912" s="21">
        <v>50</v>
      </c>
      <c r="K912" s="21" t="s">
        <v>16</v>
      </c>
    </row>
    <row r="913" spans="1:113" ht="13.5" customHeight="1" x14ac:dyDescent="0.2">
      <c r="A913" s="21" t="s">
        <v>444</v>
      </c>
      <c r="B913" s="21" t="s">
        <v>71</v>
      </c>
      <c r="C913" s="21" t="s">
        <v>271</v>
      </c>
      <c r="D913" s="21" t="s">
        <v>29</v>
      </c>
      <c r="E913" s="21" t="s">
        <v>434</v>
      </c>
      <c r="F913" s="22">
        <v>5.5</v>
      </c>
      <c r="G913" s="22">
        <v>4.7699999999999996</v>
      </c>
      <c r="H913" s="22">
        <v>9.6</v>
      </c>
      <c r="I913" s="22">
        <v>7.85</v>
      </c>
      <c r="J913" s="21">
        <v>37</v>
      </c>
      <c r="K913" s="21" t="s">
        <v>16</v>
      </c>
    </row>
    <row r="914" spans="1:113" ht="13.5" customHeight="1" x14ac:dyDescent="0.2">
      <c r="A914" s="156" t="s">
        <v>600</v>
      </c>
      <c r="B914" s="156" t="s">
        <v>71</v>
      </c>
      <c r="C914" s="156">
        <v>1352</v>
      </c>
      <c r="D914" s="21" t="s">
        <v>29</v>
      </c>
      <c r="E914" s="21" t="s">
        <v>434</v>
      </c>
      <c r="F914" s="157">
        <v>0.68</v>
      </c>
      <c r="G914" s="157">
        <v>0.36</v>
      </c>
      <c r="H914" s="157">
        <v>3.63</v>
      </c>
      <c r="I914" s="157"/>
      <c r="J914" s="156"/>
      <c r="K914" s="158"/>
    </row>
    <row r="915" spans="1:113" s="5" customFormat="1" ht="13.5" customHeight="1" x14ac:dyDescent="0.2">
      <c r="A915" s="104"/>
      <c r="B915" s="104"/>
      <c r="C915" s="104"/>
      <c r="D915" s="104" t="s">
        <v>55</v>
      </c>
      <c r="E915" s="104"/>
      <c r="F915" s="186">
        <f>SUM(F906:F914)</f>
        <v>62.349999999999994</v>
      </c>
      <c r="G915" s="186">
        <f>SUM(G906:G914)</f>
        <v>56.879999999999995</v>
      </c>
      <c r="H915" s="186">
        <f>SUM(H906:H914)</f>
        <v>86.72999999999999</v>
      </c>
      <c r="I915" s="186">
        <f>SUM(I906:I914)</f>
        <v>61.19</v>
      </c>
      <c r="J915" s="104">
        <f>SUM(J906:J914)</f>
        <v>544</v>
      </c>
      <c r="K915" s="50"/>
    </row>
    <row r="916" spans="1:113" ht="13.5" customHeight="1" x14ac:dyDescent="0.2">
      <c r="A916" s="33" t="s">
        <v>446</v>
      </c>
      <c r="B916" s="33" t="s">
        <v>71</v>
      </c>
      <c r="C916" s="33" t="s">
        <v>65</v>
      </c>
      <c r="D916" s="33" t="s">
        <v>79</v>
      </c>
      <c r="E916" s="33" t="s">
        <v>447</v>
      </c>
      <c r="F916" s="38">
        <v>80.510000000000005</v>
      </c>
      <c r="G916" s="38">
        <v>120.32</v>
      </c>
      <c r="H916" s="38">
        <v>22</v>
      </c>
      <c r="I916" s="38">
        <v>18</v>
      </c>
      <c r="J916" s="33">
        <v>420</v>
      </c>
      <c r="K916" s="33" t="s">
        <v>16</v>
      </c>
    </row>
    <row r="917" spans="1:113" ht="13.5" customHeight="1" x14ac:dyDescent="0.2">
      <c r="A917" s="181"/>
      <c r="B917" s="182"/>
      <c r="C917" s="182"/>
      <c r="D917" s="183" t="s">
        <v>593</v>
      </c>
      <c r="E917" s="182"/>
      <c r="F917" s="185">
        <v>80.510000000000005</v>
      </c>
      <c r="G917" s="185">
        <v>120.32</v>
      </c>
      <c r="H917" s="185">
        <v>22</v>
      </c>
      <c r="I917" s="185">
        <v>18</v>
      </c>
      <c r="J917" s="180">
        <v>420</v>
      </c>
      <c r="K917" s="184"/>
    </row>
    <row r="918" spans="1:113" ht="13.5" customHeight="1" x14ac:dyDescent="0.2">
      <c r="A918" s="21" t="s">
        <v>448</v>
      </c>
      <c r="B918" s="21" t="s">
        <v>383</v>
      </c>
      <c r="C918" s="21" t="s">
        <v>449</v>
      </c>
      <c r="D918" s="21" t="s">
        <v>73</v>
      </c>
      <c r="E918" s="21" t="s">
        <v>434</v>
      </c>
      <c r="F918" s="22">
        <v>50.51</v>
      </c>
      <c r="G918" s="22">
        <v>56.5</v>
      </c>
      <c r="H918" s="22">
        <v>20</v>
      </c>
      <c r="I918" s="22">
        <v>16.8</v>
      </c>
      <c r="J918" s="21">
        <v>150</v>
      </c>
      <c r="K918" s="21" t="s">
        <v>36</v>
      </c>
    </row>
    <row r="919" spans="1:113" ht="13.5" customHeight="1" x14ac:dyDescent="0.2">
      <c r="A919" s="156" t="s">
        <v>414</v>
      </c>
      <c r="B919" s="21" t="s">
        <v>71</v>
      </c>
      <c r="C919" s="156">
        <v>1321</v>
      </c>
      <c r="D919" s="21" t="s">
        <v>73</v>
      </c>
      <c r="E919" s="21" t="s">
        <v>434</v>
      </c>
      <c r="F919" s="22">
        <v>1.98</v>
      </c>
      <c r="G919" s="22">
        <v>0.89</v>
      </c>
      <c r="H919" s="22">
        <v>5.71</v>
      </c>
      <c r="I919" s="22"/>
      <c r="J919" s="21">
        <v>9</v>
      </c>
      <c r="K919" s="158" t="s">
        <v>32</v>
      </c>
    </row>
    <row r="920" spans="1:113" s="5" customFormat="1" ht="13.5" customHeight="1" x14ac:dyDescent="0.2">
      <c r="A920" s="104"/>
      <c r="B920" s="104"/>
      <c r="C920" s="104"/>
      <c r="D920" s="104" t="s">
        <v>99</v>
      </c>
      <c r="E920" s="104"/>
      <c r="F920" s="186">
        <f>SUM(F918:F919)</f>
        <v>52.489999999999995</v>
      </c>
      <c r="G920" s="186">
        <f>SUM(G918:G919)</f>
        <v>57.39</v>
      </c>
      <c r="H920" s="186">
        <f>SUM(H918:H919)</f>
        <v>25.71</v>
      </c>
      <c r="I920" s="186">
        <f>SUM(I918:I919)</f>
        <v>16.8</v>
      </c>
      <c r="J920" s="104">
        <f>SUM(J918:J919)</f>
        <v>159</v>
      </c>
      <c r="K920" s="105"/>
    </row>
    <row r="921" spans="1:113" ht="15" customHeight="1" x14ac:dyDescent="0.2">
      <c r="A921" s="33" t="s">
        <v>450</v>
      </c>
      <c r="B921" s="33" t="s">
        <v>71</v>
      </c>
      <c r="C921" s="33" t="s">
        <v>451</v>
      </c>
      <c r="D921" s="33" t="s">
        <v>89</v>
      </c>
      <c r="E921" s="33" t="s">
        <v>434</v>
      </c>
      <c r="F921" s="38">
        <v>41.63</v>
      </c>
      <c r="G921" s="38">
        <v>86.23</v>
      </c>
      <c r="H921" s="38">
        <v>20</v>
      </c>
      <c r="I921" s="38">
        <v>16.2</v>
      </c>
      <c r="J921" s="33">
        <v>150</v>
      </c>
      <c r="K921" s="33" t="s">
        <v>16</v>
      </c>
    </row>
    <row r="922" spans="1:113" s="12" customFormat="1" ht="14.25" customHeight="1" thickBot="1" x14ac:dyDescent="0.25">
      <c r="A922" s="106"/>
      <c r="B922" s="106"/>
      <c r="C922" s="106"/>
      <c r="D922" s="106" t="s">
        <v>25</v>
      </c>
      <c r="E922" s="106"/>
      <c r="F922" s="106">
        <f>SUM(F921)</f>
        <v>41.63</v>
      </c>
      <c r="G922" s="106">
        <f>SUM(G921)</f>
        <v>86.23</v>
      </c>
      <c r="H922" s="106">
        <f>SUM(H921)</f>
        <v>20</v>
      </c>
      <c r="I922" s="106">
        <f>SUM(I921)</f>
        <v>16.2</v>
      </c>
      <c r="J922" s="106">
        <f>SUM(J921)</f>
        <v>150</v>
      </c>
      <c r="K922" s="6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  <c r="BU922" s="11"/>
      <c r="BV922" s="11"/>
      <c r="BW922" s="11"/>
      <c r="BX922" s="11"/>
      <c r="BY922" s="11"/>
      <c r="BZ922" s="11"/>
      <c r="CA922" s="11"/>
      <c r="CB922" s="11"/>
      <c r="CC922" s="11"/>
      <c r="CD922" s="11"/>
      <c r="CE922" s="11"/>
      <c r="CF922" s="11"/>
      <c r="CG922" s="11"/>
      <c r="CH922" s="11"/>
      <c r="CI922" s="11"/>
      <c r="CJ922" s="11"/>
      <c r="CK922" s="11"/>
      <c r="CL922" s="11"/>
      <c r="CM922" s="11"/>
      <c r="CN922" s="11"/>
      <c r="CO922" s="11"/>
      <c r="CP922" s="11"/>
      <c r="CQ922" s="11"/>
      <c r="CR922" s="11"/>
      <c r="CS922" s="11"/>
      <c r="CT922" s="11"/>
      <c r="CU922" s="11"/>
      <c r="CV922" s="11"/>
      <c r="CW922" s="11"/>
      <c r="CX922" s="11"/>
      <c r="CY922" s="11"/>
      <c r="CZ922" s="11"/>
      <c r="DA922" s="11"/>
      <c r="DB922" s="11"/>
      <c r="DC922" s="11"/>
      <c r="DD922" s="11"/>
      <c r="DE922" s="11"/>
      <c r="DF922" s="11"/>
      <c r="DG922" s="11"/>
      <c r="DH922" s="11"/>
      <c r="DI922" s="11"/>
    </row>
    <row r="923" spans="1:113" s="7" customFormat="1" ht="13.5" customHeight="1" thickTop="1" thickBot="1" x14ac:dyDescent="0.25">
      <c r="A923" s="360" t="s">
        <v>550</v>
      </c>
      <c r="B923" s="360"/>
      <c r="C923" s="360"/>
      <c r="D923" s="152" t="s">
        <v>590</v>
      </c>
      <c r="E923" s="152"/>
      <c r="F923" s="103">
        <f>F915+F917+F920+F922</f>
        <v>236.98000000000002</v>
      </c>
      <c r="G923" s="103">
        <f>G915+G917+G920+G922</f>
        <v>320.82</v>
      </c>
      <c r="H923" s="103">
        <f>H915+H917+H920+H922</f>
        <v>154.44</v>
      </c>
      <c r="I923" s="103">
        <f>I915+I917+I920+I922</f>
        <v>112.19</v>
      </c>
      <c r="J923" s="103">
        <f>J915+J917+J920+J922</f>
        <v>1273</v>
      </c>
      <c r="K923" s="103"/>
    </row>
    <row r="924" spans="1:113" s="4" customFormat="1" ht="13.5" customHeight="1" thickTop="1" thickBot="1" x14ac:dyDescent="0.3">
      <c r="A924" s="17" t="s">
        <v>0</v>
      </c>
      <c r="B924" s="17" t="s">
        <v>1</v>
      </c>
      <c r="C924" s="17" t="s">
        <v>2</v>
      </c>
      <c r="D924" s="17" t="s">
        <v>3</v>
      </c>
      <c r="E924" s="17" t="s">
        <v>4</v>
      </c>
      <c r="F924" s="18" t="s">
        <v>5</v>
      </c>
      <c r="G924" s="18" t="s">
        <v>6</v>
      </c>
      <c r="H924" s="18" t="s">
        <v>7</v>
      </c>
      <c r="I924" s="18" t="s">
        <v>8</v>
      </c>
      <c r="J924" s="17" t="s">
        <v>9</v>
      </c>
      <c r="K924" s="17" t="s">
        <v>10</v>
      </c>
    </row>
    <row r="925" spans="1:113" ht="13.5" customHeight="1" thickTop="1" x14ac:dyDescent="0.2">
      <c r="A925" s="21" t="s">
        <v>453</v>
      </c>
      <c r="B925" s="21" t="s">
        <v>200</v>
      </c>
      <c r="C925" s="21" t="s">
        <v>111</v>
      </c>
      <c r="D925" s="21" t="s">
        <v>29</v>
      </c>
      <c r="E925" s="21" t="s">
        <v>454</v>
      </c>
      <c r="F925" s="22">
        <v>4.8600000000000003</v>
      </c>
      <c r="G925" s="22">
        <v>2.79</v>
      </c>
      <c r="H925" s="22">
        <v>8.8000000000000007</v>
      </c>
      <c r="I925" s="22" t="s">
        <v>31</v>
      </c>
      <c r="J925" s="21">
        <v>38</v>
      </c>
      <c r="K925" s="21" t="s">
        <v>32</v>
      </c>
    </row>
    <row r="926" spans="1:113" ht="13.5" customHeight="1" x14ac:dyDescent="0.2">
      <c r="A926" s="21" t="s">
        <v>455</v>
      </c>
      <c r="B926" s="21" t="s">
        <v>456</v>
      </c>
      <c r="C926" s="21" t="s">
        <v>457</v>
      </c>
      <c r="D926" s="21" t="s">
        <v>29</v>
      </c>
      <c r="E926" s="21" t="s">
        <v>458</v>
      </c>
      <c r="F926" s="22">
        <v>2.2200000000000002</v>
      </c>
      <c r="G926" s="22">
        <v>1.23</v>
      </c>
      <c r="H926" s="22">
        <v>5.75</v>
      </c>
      <c r="I926" s="22" t="s">
        <v>31</v>
      </c>
      <c r="J926" s="21">
        <v>25</v>
      </c>
      <c r="K926" s="21" t="s">
        <v>32</v>
      </c>
    </row>
    <row r="927" spans="1:113" ht="13.5" customHeight="1" x14ac:dyDescent="0.2">
      <c r="A927" s="21" t="s">
        <v>459</v>
      </c>
      <c r="B927" s="21" t="s">
        <v>456</v>
      </c>
      <c r="C927" s="21" t="s">
        <v>20</v>
      </c>
      <c r="D927" s="21" t="s">
        <v>29</v>
      </c>
      <c r="E927" s="21" t="s">
        <v>458</v>
      </c>
      <c r="F927" s="22">
        <v>10.25</v>
      </c>
      <c r="G927" s="22">
        <v>6.63</v>
      </c>
      <c r="H927" s="22">
        <v>10.51</v>
      </c>
      <c r="I927" s="22">
        <v>9.08</v>
      </c>
      <c r="J927" s="21">
        <v>30</v>
      </c>
      <c r="K927" s="21" t="s">
        <v>36</v>
      </c>
    </row>
    <row r="928" spans="1:113" ht="13.5" customHeight="1" x14ac:dyDescent="0.2">
      <c r="A928" s="21" t="s">
        <v>460</v>
      </c>
      <c r="B928" s="21" t="s">
        <v>456</v>
      </c>
      <c r="C928" s="21" t="s">
        <v>303</v>
      </c>
      <c r="D928" s="21" t="s">
        <v>29</v>
      </c>
      <c r="E928" s="21" t="s">
        <v>458</v>
      </c>
      <c r="F928" s="22">
        <v>7.53</v>
      </c>
      <c r="G928" s="22">
        <v>4.28</v>
      </c>
      <c r="H928" s="22">
        <v>9.89</v>
      </c>
      <c r="I928" s="22">
        <v>9.1300000000000008</v>
      </c>
      <c r="J928" s="21">
        <v>50</v>
      </c>
      <c r="K928" s="21" t="s">
        <v>36</v>
      </c>
    </row>
    <row r="929" spans="1:11" ht="13.5" customHeight="1" x14ac:dyDescent="0.2">
      <c r="A929" s="21" t="s">
        <v>461</v>
      </c>
      <c r="B929" s="21" t="s">
        <v>456</v>
      </c>
      <c r="C929" s="21" t="s">
        <v>13</v>
      </c>
      <c r="D929" s="21" t="s">
        <v>29</v>
      </c>
      <c r="E929" s="21" t="s">
        <v>458</v>
      </c>
      <c r="F929" s="22">
        <v>7.61</v>
      </c>
      <c r="G929" s="22">
        <v>6.09</v>
      </c>
      <c r="H929" s="22">
        <v>10.5</v>
      </c>
      <c r="I929" s="22">
        <v>9.08</v>
      </c>
      <c r="J929" s="21">
        <v>30</v>
      </c>
      <c r="K929" s="21" t="s">
        <v>36</v>
      </c>
    </row>
    <row r="930" spans="1:11" ht="13.5" customHeight="1" x14ac:dyDescent="0.2">
      <c r="A930" s="21" t="s">
        <v>462</v>
      </c>
      <c r="B930" s="21" t="s">
        <v>456</v>
      </c>
      <c r="C930" s="21" t="s">
        <v>107</v>
      </c>
      <c r="D930" s="21" t="s">
        <v>29</v>
      </c>
      <c r="E930" s="21" t="s">
        <v>458</v>
      </c>
      <c r="F930" s="22">
        <v>7.35</v>
      </c>
      <c r="G930" s="22">
        <v>6.21</v>
      </c>
      <c r="H930" s="22">
        <v>10.37</v>
      </c>
      <c r="I930" s="22">
        <v>8.6300000000000008</v>
      </c>
      <c r="J930" s="21">
        <v>110</v>
      </c>
      <c r="K930" s="21" t="s">
        <v>36</v>
      </c>
    </row>
    <row r="931" spans="1:11" ht="13.5" customHeight="1" x14ac:dyDescent="0.2">
      <c r="A931" s="21" t="s">
        <v>463</v>
      </c>
      <c r="B931" s="21" t="s">
        <v>101</v>
      </c>
      <c r="C931" s="21" t="s">
        <v>104</v>
      </c>
      <c r="D931" s="21" t="s">
        <v>29</v>
      </c>
      <c r="E931" s="21" t="s">
        <v>454</v>
      </c>
      <c r="F931" s="22">
        <v>6.22</v>
      </c>
      <c r="G931" s="22">
        <v>5.86</v>
      </c>
      <c r="H931" s="22">
        <v>10.31</v>
      </c>
      <c r="I931" s="22">
        <v>8.59</v>
      </c>
      <c r="J931" s="21">
        <v>85</v>
      </c>
      <c r="K931" s="21" t="s">
        <v>36</v>
      </c>
    </row>
    <row r="932" spans="1:11" s="5" customFormat="1" ht="13.5" customHeight="1" x14ac:dyDescent="0.2">
      <c r="A932" s="107"/>
      <c r="B932" s="108"/>
      <c r="C932" s="108"/>
      <c r="D932" s="108" t="s">
        <v>125</v>
      </c>
      <c r="E932" s="108"/>
      <c r="F932" s="108">
        <f>SUM(F925:F931)</f>
        <v>46.04</v>
      </c>
      <c r="G932" s="108">
        <f>SUM(G925:G931)</f>
        <v>33.090000000000003</v>
      </c>
      <c r="H932" s="108">
        <f>SUM(H925:H931)</f>
        <v>66.13</v>
      </c>
      <c r="I932" s="108">
        <f>SUM(I925:I931)</f>
        <v>44.510000000000005</v>
      </c>
      <c r="J932" s="108">
        <f>SUM(J925:J931)</f>
        <v>368</v>
      </c>
      <c r="K932" s="109"/>
    </row>
    <row r="933" spans="1:11" ht="13.5" customHeight="1" x14ac:dyDescent="0.2">
      <c r="A933" s="33" t="s">
        <v>464</v>
      </c>
      <c r="B933" s="33" t="s">
        <v>456</v>
      </c>
      <c r="C933" s="33" t="s">
        <v>202</v>
      </c>
      <c r="D933" s="33" t="s">
        <v>73</v>
      </c>
      <c r="E933" s="33" t="s">
        <v>458</v>
      </c>
      <c r="F933" s="38">
        <v>9.69</v>
      </c>
      <c r="G933" s="38">
        <v>7.23</v>
      </c>
      <c r="H933" s="38">
        <v>11.05</v>
      </c>
      <c r="I933" s="38">
        <v>8.9700000000000006</v>
      </c>
      <c r="J933" s="33">
        <v>80</v>
      </c>
      <c r="K933" s="33" t="s">
        <v>36</v>
      </c>
    </row>
    <row r="934" spans="1:11" ht="13.5" customHeight="1" x14ac:dyDescent="0.2">
      <c r="A934" s="21" t="s">
        <v>465</v>
      </c>
      <c r="B934" s="21" t="s">
        <v>76</v>
      </c>
      <c r="C934" s="21" t="s">
        <v>85</v>
      </c>
      <c r="D934" s="21" t="s">
        <v>73</v>
      </c>
      <c r="E934" s="21" t="s">
        <v>454</v>
      </c>
      <c r="F934" s="22">
        <v>9.9499999999999993</v>
      </c>
      <c r="G934" s="22">
        <v>8.34</v>
      </c>
      <c r="H934" s="22">
        <v>11.5</v>
      </c>
      <c r="I934" s="22">
        <v>9.75</v>
      </c>
      <c r="J934" s="21">
        <v>42</v>
      </c>
      <c r="K934" s="21" t="s">
        <v>16</v>
      </c>
    </row>
    <row r="935" spans="1:11" s="5" customFormat="1" ht="13.5" customHeight="1" x14ac:dyDescent="0.2">
      <c r="A935" s="110"/>
      <c r="B935" s="106"/>
      <c r="C935" s="106"/>
      <c r="D935" s="106" t="s">
        <v>99</v>
      </c>
      <c r="E935" s="106"/>
      <c r="F935" s="106">
        <f>SUM(F933:F934)</f>
        <v>19.64</v>
      </c>
      <c r="G935" s="106">
        <f>SUM(G933:G934)</f>
        <v>15.57</v>
      </c>
      <c r="H935" s="106">
        <f>SUM(H933:H934)</f>
        <v>22.55</v>
      </c>
      <c r="I935" s="106">
        <f>SUM(I933:I934)</f>
        <v>18.72</v>
      </c>
      <c r="J935" s="106">
        <f>SUM(J933:J934)</f>
        <v>122</v>
      </c>
      <c r="K935" s="111"/>
    </row>
    <row r="936" spans="1:11" s="7" customFormat="1" ht="13.5" customHeight="1" thickBot="1" x14ac:dyDescent="0.25">
      <c r="A936" s="360" t="s">
        <v>549</v>
      </c>
      <c r="B936" s="360"/>
      <c r="C936" s="360"/>
      <c r="D936" s="152" t="s">
        <v>55</v>
      </c>
      <c r="E936" s="152"/>
      <c r="F936" s="152">
        <f>F935+F932</f>
        <v>65.680000000000007</v>
      </c>
      <c r="G936" s="152">
        <f>G935+G932</f>
        <v>48.660000000000004</v>
      </c>
      <c r="H936" s="152">
        <f>H935+H932</f>
        <v>88.679999999999993</v>
      </c>
      <c r="I936" s="152">
        <f>I935+I932</f>
        <v>63.230000000000004</v>
      </c>
      <c r="J936" s="152">
        <f>J935+J932</f>
        <v>490</v>
      </c>
      <c r="K936" s="152"/>
    </row>
    <row r="937" spans="1:11" s="4" customFormat="1" ht="13.5" customHeight="1" thickTop="1" thickBot="1" x14ac:dyDescent="0.3">
      <c r="A937" s="17" t="s">
        <v>0</v>
      </c>
      <c r="B937" s="17" t="s">
        <v>1</v>
      </c>
      <c r="C937" s="17" t="s">
        <v>2</v>
      </c>
      <c r="D937" s="17" t="s">
        <v>3</v>
      </c>
      <c r="E937" s="17" t="s">
        <v>4</v>
      </c>
      <c r="F937" s="18" t="s">
        <v>5</v>
      </c>
      <c r="G937" s="18" t="s">
        <v>6</v>
      </c>
      <c r="H937" s="18" t="s">
        <v>7</v>
      </c>
      <c r="I937" s="18" t="s">
        <v>8</v>
      </c>
      <c r="J937" s="17" t="s">
        <v>9</v>
      </c>
      <c r="K937" s="17" t="s">
        <v>10</v>
      </c>
    </row>
    <row r="938" spans="1:11" ht="13.5" customHeight="1" thickTop="1" x14ac:dyDescent="0.2">
      <c r="A938" s="21" t="s">
        <v>466</v>
      </c>
      <c r="B938" s="21" t="s">
        <v>76</v>
      </c>
      <c r="C938" s="21" t="s">
        <v>202</v>
      </c>
      <c r="D938" s="21" t="s">
        <v>29</v>
      </c>
      <c r="E938" s="21" t="s">
        <v>467</v>
      </c>
      <c r="F938" s="22">
        <v>5.62</v>
      </c>
      <c r="G938" s="22">
        <v>4.96</v>
      </c>
      <c r="H938" s="22">
        <v>9.9</v>
      </c>
      <c r="I938" s="22">
        <v>8.1199999999999992</v>
      </c>
      <c r="J938" s="21">
        <v>90</v>
      </c>
      <c r="K938" s="21" t="s">
        <v>32</v>
      </c>
    </row>
    <row r="939" spans="1:11" ht="13.5" customHeight="1" x14ac:dyDescent="0.2">
      <c r="A939" s="21" t="s">
        <v>468</v>
      </c>
      <c r="B939" s="21" t="s">
        <v>41</v>
      </c>
      <c r="C939" s="21" t="s">
        <v>469</v>
      </c>
      <c r="D939" s="21" t="s">
        <v>29</v>
      </c>
      <c r="E939" s="21" t="s">
        <v>467</v>
      </c>
      <c r="F939" s="22">
        <v>2.0499999999999998</v>
      </c>
      <c r="G939" s="22">
        <v>1.37</v>
      </c>
      <c r="H939" s="22">
        <v>6.39</v>
      </c>
      <c r="I939" s="22">
        <v>5.6</v>
      </c>
      <c r="J939" s="21">
        <v>13</v>
      </c>
      <c r="K939" s="21" t="s">
        <v>32</v>
      </c>
    </row>
    <row r="940" spans="1:11" ht="13.5" customHeight="1" x14ac:dyDescent="0.2">
      <c r="A940" s="21" t="s">
        <v>470</v>
      </c>
      <c r="B940" s="21" t="s">
        <v>76</v>
      </c>
      <c r="C940" s="21" t="s">
        <v>471</v>
      </c>
      <c r="D940" s="21" t="s">
        <v>29</v>
      </c>
      <c r="E940" s="21" t="s">
        <v>467</v>
      </c>
      <c r="F940" s="22">
        <v>2.2000000000000002</v>
      </c>
      <c r="G940" s="22">
        <v>1.1499999999999999</v>
      </c>
      <c r="H940" s="22">
        <v>6</v>
      </c>
      <c r="I940" s="22" t="s">
        <v>31</v>
      </c>
      <c r="J940" s="21">
        <v>30</v>
      </c>
      <c r="K940" s="21" t="s">
        <v>32</v>
      </c>
    </row>
    <row r="941" spans="1:11" ht="13.5" customHeight="1" x14ac:dyDescent="0.2">
      <c r="A941" s="21" t="s">
        <v>472</v>
      </c>
      <c r="B941" s="21" t="s">
        <v>76</v>
      </c>
      <c r="C941" s="21" t="s">
        <v>473</v>
      </c>
      <c r="D941" s="21" t="s">
        <v>29</v>
      </c>
      <c r="E941" s="21" t="s">
        <v>467</v>
      </c>
      <c r="F941" s="22">
        <v>2.44</v>
      </c>
      <c r="G941" s="22">
        <v>1.3</v>
      </c>
      <c r="H941" s="22">
        <v>5.9</v>
      </c>
      <c r="I941" s="22" t="s">
        <v>31</v>
      </c>
      <c r="J941" s="21">
        <v>18</v>
      </c>
      <c r="K941" s="21" t="s">
        <v>32</v>
      </c>
    </row>
    <row r="942" spans="1:11" ht="13.5" customHeight="1" x14ac:dyDescent="0.2">
      <c r="A942" s="21" t="s">
        <v>474</v>
      </c>
      <c r="B942" s="21" t="s">
        <v>76</v>
      </c>
      <c r="C942" s="21" t="s">
        <v>475</v>
      </c>
      <c r="D942" s="21" t="s">
        <v>29</v>
      </c>
      <c r="E942" s="21" t="s">
        <v>467</v>
      </c>
      <c r="F942" s="22">
        <v>3.29</v>
      </c>
      <c r="G942" s="22">
        <v>1.87</v>
      </c>
      <c r="H942" s="22">
        <v>7</v>
      </c>
      <c r="I942" s="22">
        <v>6.3</v>
      </c>
      <c r="J942" s="21">
        <v>19</v>
      </c>
      <c r="K942" s="21" t="s">
        <v>32</v>
      </c>
    </row>
    <row r="943" spans="1:11" ht="13.5" customHeight="1" x14ac:dyDescent="0.2">
      <c r="A943" s="21" t="s">
        <v>476</v>
      </c>
      <c r="B943" s="21" t="s">
        <v>76</v>
      </c>
      <c r="C943" s="21" t="s">
        <v>111</v>
      </c>
      <c r="D943" s="21" t="s">
        <v>29</v>
      </c>
      <c r="E943" s="21" t="s">
        <v>467</v>
      </c>
      <c r="F943" s="22">
        <v>5.0999999999999996</v>
      </c>
      <c r="G943" s="22">
        <v>2.96</v>
      </c>
      <c r="H943" s="22">
        <v>9</v>
      </c>
      <c r="I943" s="22">
        <v>7.3</v>
      </c>
      <c r="J943" s="21">
        <v>80</v>
      </c>
      <c r="K943" s="21" t="s">
        <v>32</v>
      </c>
    </row>
    <row r="944" spans="1:11" ht="13.5" customHeight="1" x14ac:dyDescent="0.2">
      <c r="A944" s="21" t="s">
        <v>477</v>
      </c>
      <c r="B944" s="21" t="s">
        <v>76</v>
      </c>
      <c r="C944" s="21" t="s">
        <v>18</v>
      </c>
      <c r="D944" s="21" t="s">
        <v>29</v>
      </c>
      <c r="E944" s="21" t="s">
        <v>467</v>
      </c>
      <c r="F944" s="22">
        <v>5.27</v>
      </c>
      <c r="G944" s="22">
        <v>4.51</v>
      </c>
      <c r="H944" s="22">
        <v>9.0500000000000007</v>
      </c>
      <c r="I944" s="22">
        <v>7.42</v>
      </c>
      <c r="J944" s="21">
        <v>24</v>
      </c>
      <c r="K944" s="21" t="s">
        <v>32</v>
      </c>
    </row>
    <row r="945" spans="1:229" ht="13.5" customHeight="1" x14ac:dyDescent="0.2">
      <c r="A945" s="21" t="s">
        <v>478</v>
      </c>
      <c r="B945" s="21" t="s">
        <v>76</v>
      </c>
      <c r="C945" s="21" t="s">
        <v>61</v>
      </c>
      <c r="D945" s="21" t="s">
        <v>29</v>
      </c>
      <c r="E945" s="21" t="s">
        <v>467</v>
      </c>
      <c r="F945" s="22">
        <v>2.85</v>
      </c>
      <c r="G945" s="22">
        <v>2.54</v>
      </c>
      <c r="H945" s="22">
        <v>7.9</v>
      </c>
      <c r="I945" s="22">
        <v>6.56</v>
      </c>
      <c r="J945" s="21">
        <v>40</v>
      </c>
      <c r="K945" s="21" t="s">
        <v>36</v>
      </c>
    </row>
    <row r="946" spans="1:229" ht="13.5" customHeight="1" x14ac:dyDescent="0.2">
      <c r="A946" s="21" t="s">
        <v>479</v>
      </c>
      <c r="B946" s="21" t="s">
        <v>76</v>
      </c>
      <c r="C946" s="21" t="s">
        <v>480</v>
      </c>
      <c r="D946" s="21" t="s">
        <v>29</v>
      </c>
      <c r="E946" s="21" t="s">
        <v>467</v>
      </c>
      <c r="F946" s="22">
        <v>2.65</v>
      </c>
      <c r="G946" s="22">
        <v>1.63</v>
      </c>
      <c r="H946" s="22">
        <v>6.88</v>
      </c>
      <c r="I946" s="22" t="s">
        <v>31</v>
      </c>
      <c r="J946" s="21">
        <v>42</v>
      </c>
      <c r="K946" s="21" t="s">
        <v>32</v>
      </c>
    </row>
    <row r="947" spans="1:229" ht="13.5" customHeight="1" x14ac:dyDescent="0.2">
      <c r="A947" s="21" t="s">
        <v>481</v>
      </c>
      <c r="B947" s="21" t="s">
        <v>76</v>
      </c>
      <c r="C947" s="21" t="s">
        <v>482</v>
      </c>
      <c r="D947" s="21" t="s">
        <v>29</v>
      </c>
      <c r="E947" s="21" t="s">
        <v>467</v>
      </c>
      <c r="F947" s="22">
        <v>2.44</v>
      </c>
      <c r="G947" s="22">
        <v>1.52</v>
      </c>
      <c r="H947" s="22">
        <v>6.63</v>
      </c>
      <c r="I947" s="22">
        <v>5.9</v>
      </c>
      <c r="J947" s="21">
        <v>30</v>
      </c>
      <c r="K947" s="21" t="s">
        <v>32</v>
      </c>
    </row>
    <row r="948" spans="1:229" ht="13.5" customHeight="1" x14ac:dyDescent="0.2">
      <c r="A948" s="21" t="s">
        <v>483</v>
      </c>
      <c r="B948" s="21" t="s">
        <v>76</v>
      </c>
      <c r="C948" s="21" t="s">
        <v>484</v>
      </c>
      <c r="D948" s="21" t="s">
        <v>29</v>
      </c>
      <c r="E948" s="21" t="s">
        <v>467</v>
      </c>
      <c r="F948" s="22">
        <v>2.34</v>
      </c>
      <c r="G948" s="22">
        <v>1.51</v>
      </c>
      <c r="H948" s="22">
        <v>5.79</v>
      </c>
      <c r="I948" s="22" t="s">
        <v>31</v>
      </c>
      <c r="J948" s="21">
        <v>30</v>
      </c>
      <c r="K948" s="21" t="s">
        <v>32</v>
      </c>
    </row>
    <row r="949" spans="1:229" ht="13.5" customHeight="1" x14ac:dyDescent="0.2">
      <c r="A949" s="21" t="s">
        <v>485</v>
      </c>
      <c r="B949" s="21" t="s">
        <v>71</v>
      </c>
      <c r="C949" s="21" t="s">
        <v>486</v>
      </c>
      <c r="D949" s="21" t="s">
        <v>29</v>
      </c>
      <c r="E949" s="21" t="s">
        <v>487</v>
      </c>
      <c r="F949" s="22">
        <v>4.76</v>
      </c>
      <c r="G949" s="22">
        <v>3.44</v>
      </c>
      <c r="H949" s="22">
        <v>8.73</v>
      </c>
      <c r="I949" s="22" t="s">
        <v>31</v>
      </c>
      <c r="J949" s="21">
        <v>46</v>
      </c>
      <c r="K949" s="21" t="s">
        <v>32</v>
      </c>
    </row>
    <row r="950" spans="1:229" ht="13.5" customHeight="1" x14ac:dyDescent="0.2">
      <c r="A950" s="21" t="s">
        <v>488</v>
      </c>
      <c r="B950" s="21" t="s">
        <v>41</v>
      </c>
      <c r="C950" s="21" t="s">
        <v>489</v>
      </c>
      <c r="D950" s="21" t="s">
        <v>29</v>
      </c>
      <c r="E950" s="21" t="s">
        <v>487</v>
      </c>
      <c r="F950" s="22">
        <v>1.96</v>
      </c>
      <c r="G950" s="22">
        <v>1.2</v>
      </c>
      <c r="H950" s="22">
        <v>5.72</v>
      </c>
      <c r="I950" s="22">
        <v>5</v>
      </c>
      <c r="J950" s="21">
        <v>16</v>
      </c>
      <c r="K950" s="21" t="s">
        <v>32</v>
      </c>
    </row>
    <row r="951" spans="1:229" ht="13.5" customHeight="1" x14ac:dyDescent="0.2">
      <c r="A951" s="21" t="s">
        <v>490</v>
      </c>
      <c r="B951" s="21" t="s">
        <v>71</v>
      </c>
      <c r="C951" s="21" t="s">
        <v>315</v>
      </c>
      <c r="D951" s="21" t="s">
        <v>29</v>
      </c>
      <c r="E951" s="21" t="s">
        <v>487</v>
      </c>
      <c r="F951" s="22">
        <v>3.52</v>
      </c>
      <c r="G951" s="22">
        <v>2.6</v>
      </c>
      <c r="H951" s="22">
        <v>7.75</v>
      </c>
      <c r="I951" s="22">
        <v>6.3</v>
      </c>
      <c r="J951" s="21">
        <v>45</v>
      </c>
      <c r="K951" s="21" t="s">
        <v>16</v>
      </c>
    </row>
    <row r="952" spans="1:229" ht="13.5" customHeight="1" x14ac:dyDescent="0.2">
      <c r="A952" s="48" t="s">
        <v>491</v>
      </c>
      <c r="B952" s="48" t="s">
        <v>200</v>
      </c>
      <c r="C952" s="48" t="s">
        <v>492</v>
      </c>
      <c r="D952" s="48" t="s">
        <v>29</v>
      </c>
      <c r="E952" s="48" t="s">
        <v>487</v>
      </c>
      <c r="F952" s="49">
        <v>2.42</v>
      </c>
      <c r="G952" s="49">
        <v>1.49</v>
      </c>
      <c r="H952" s="49">
        <v>6.15</v>
      </c>
      <c r="I952" s="49" t="s">
        <v>31</v>
      </c>
      <c r="J952" s="48">
        <v>27</v>
      </c>
      <c r="K952" s="48" t="s">
        <v>32</v>
      </c>
    </row>
    <row r="953" spans="1:229" ht="13.5" customHeight="1" x14ac:dyDescent="0.2">
      <c r="A953" s="189" t="s">
        <v>601</v>
      </c>
      <c r="B953" s="189" t="s">
        <v>57</v>
      </c>
      <c r="C953" s="190">
        <v>1399</v>
      </c>
      <c r="D953" s="48" t="s">
        <v>29</v>
      </c>
      <c r="E953" s="48" t="s">
        <v>487</v>
      </c>
      <c r="F953" s="22">
        <v>2.2000000000000002</v>
      </c>
      <c r="G953" s="22">
        <v>1.74</v>
      </c>
      <c r="H953" s="22">
        <v>6.75</v>
      </c>
      <c r="I953" s="22"/>
      <c r="J953" s="21">
        <v>25</v>
      </c>
      <c r="K953" s="21" t="s">
        <v>36</v>
      </c>
    </row>
    <row r="954" spans="1:229" ht="13.5" customHeight="1" x14ac:dyDescent="0.2">
      <c r="A954" s="189" t="s">
        <v>602</v>
      </c>
      <c r="B954" s="189" t="s">
        <v>603</v>
      </c>
      <c r="C954" s="191" t="s">
        <v>604</v>
      </c>
      <c r="D954" s="48" t="s">
        <v>29</v>
      </c>
      <c r="E954" s="48" t="s">
        <v>487</v>
      </c>
      <c r="F954" s="187">
        <v>15.05</v>
      </c>
      <c r="G954" s="187">
        <v>15.27</v>
      </c>
      <c r="H954" s="187">
        <v>15.05</v>
      </c>
      <c r="I954" s="187">
        <v>11.8</v>
      </c>
      <c r="J954" s="188">
        <v>128</v>
      </c>
      <c r="K954" s="188" t="s">
        <v>36</v>
      </c>
    </row>
    <row r="955" spans="1:229" s="10" customFormat="1" ht="13.5" customHeight="1" x14ac:dyDescent="0.2">
      <c r="A955" s="110"/>
      <c r="B955" s="106"/>
      <c r="C955" s="106"/>
      <c r="D955" s="106" t="s">
        <v>305</v>
      </c>
      <c r="E955" s="106"/>
      <c r="F955" s="106">
        <f>SUM(F938:F954)</f>
        <v>66.160000000000011</v>
      </c>
      <c r="G955" s="106">
        <f>SUM(G938:G954)</f>
        <v>51.06</v>
      </c>
      <c r="H955" s="106">
        <f>SUM(H938:H954)</f>
        <v>130.59</v>
      </c>
      <c r="I955" s="192">
        <f>SUM(I938:I954)</f>
        <v>70.3</v>
      </c>
      <c r="J955" s="106">
        <f>SUM(J938:J954)</f>
        <v>703</v>
      </c>
      <c r="K955" s="1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11"/>
      <c r="BU955" s="11"/>
      <c r="BV955" s="11"/>
      <c r="BW955" s="11"/>
      <c r="BX955" s="11"/>
      <c r="BY955" s="11"/>
      <c r="BZ955" s="11"/>
      <c r="CA955" s="11"/>
      <c r="CB955" s="11"/>
      <c r="CC955" s="11"/>
      <c r="CD955" s="11"/>
      <c r="CE955" s="11"/>
      <c r="CF955" s="11"/>
      <c r="CG955" s="11"/>
      <c r="CH955" s="11"/>
      <c r="CI955" s="11"/>
      <c r="CJ955" s="11"/>
      <c r="CK955" s="11"/>
      <c r="CL955" s="11"/>
      <c r="CM955" s="11"/>
      <c r="CN955" s="11"/>
      <c r="CO955" s="11"/>
      <c r="CP955" s="11"/>
      <c r="CQ955" s="11"/>
      <c r="CR955" s="11"/>
      <c r="CS955" s="11"/>
      <c r="CT955" s="11"/>
      <c r="CU955" s="11"/>
      <c r="CV955" s="11"/>
      <c r="CW955" s="11"/>
      <c r="CX955" s="11"/>
      <c r="CY955" s="11"/>
      <c r="CZ955" s="11"/>
      <c r="DA955" s="11"/>
      <c r="DB955" s="11"/>
      <c r="DC955" s="11"/>
      <c r="DD955" s="11"/>
      <c r="DE955" s="11"/>
      <c r="DF955" s="11"/>
      <c r="DG955" s="11"/>
      <c r="DH955" s="11"/>
      <c r="DI955" s="11"/>
      <c r="DJ955" s="11"/>
      <c r="DK955" s="11"/>
      <c r="DL955" s="11"/>
      <c r="DM955" s="11"/>
      <c r="DN955" s="11"/>
      <c r="DO955" s="11"/>
      <c r="DP955" s="11"/>
      <c r="DQ955" s="11"/>
      <c r="DR955" s="11"/>
      <c r="DS955" s="11"/>
      <c r="DT955" s="11"/>
      <c r="DU955" s="11"/>
      <c r="DV955" s="11"/>
      <c r="DW955" s="11"/>
      <c r="DX955" s="11"/>
      <c r="DY955" s="11"/>
      <c r="DZ955" s="11"/>
      <c r="EA955" s="11"/>
      <c r="EB955" s="11"/>
      <c r="EC955" s="11"/>
      <c r="ED955" s="11"/>
      <c r="EE955" s="11"/>
      <c r="EF955" s="11"/>
      <c r="EG955" s="11"/>
      <c r="EH955" s="11"/>
      <c r="EI955" s="11"/>
      <c r="EJ955" s="11"/>
      <c r="EK955" s="11"/>
      <c r="EL955" s="11"/>
      <c r="EM955" s="11"/>
      <c r="EN955" s="11"/>
      <c r="EO955" s="11"/>
      <c r="EP955" s="11"/>
      <c r="EQ955" s="11"/>
      <c r="ER955" s="11"/>
      <c r="ES955" s="11"/>
      <c r="ET955" s="11"/>
      <c r="EU955" s="11"/>
      <c r="EV955" s="11"/>
      <c r="EW955" s="11"/>
      <c r="EX955" s="11"/>
      <c r="EY955" s="11"/>
      <c r="EZ955" s="11"/>
      <c r="FA955" s="11"/>
      <c r="FB955" s="11"/>
      <c r="FC955" s="11"/>
      <c r="FD955" s="11"/>
      <c r="FE955" s="11"/>
      <c r="FF955" s="11"/>
      <c r="FG955" s="11"/>
      <c r="FH955" s="11"/>
      <c r="FI955" s="11"/>
      <c r="FJ955" s="11"/>
      <c r="FK955" s="11"/>
      <c r="FL955" s="11"/>
      <c r="FM955" s="11"/>
      <c r="FN955" s="11"/>
      <c r="FO955" s="11"/>
      <c r="FP955" s="11"/>
      <c r="FQ955" s="11"/>
      <c r="FR955" s="11"/>
      <c r="FS955" s="11"/>
      <c r="FT955" s="11"/>
      <c r="FU955" s="11"/>
      <c r="FV955" s="11"/>
      <c r="FW955" s="11"/>
      <c r="FX955" s="11"/>
      <c r="FY955" s="11"/>
      <c r="FZ955" s="11"/>
      <c r="GA955" s="11"/>
      <c r="GB955" s="11"/>
      <c r="GC955" s="11"/>
      <c r="GD955" s="11"/>
      <c r="GE955" s="11"/>
      <c r="GF955" s="11"/>
      <c r="GG955" s="11"/>
      <c r="GH955" s="11"/>
      <c r="GI955" s="11"/>
      <c r="GJ955" s="11"/>
      <c r="GK955" s="11"/>
      <c r="GL955" s="11"/>
      <c r="GM955" s="11"/>
      <c r="GN955" s="11"/>
      <c r="GO955" s="11"/>
      <c r="GP955" s="11"/>
      <c r="GQ955" s="11"/>
      <c r="GR955" s="11"/>
      <c r="GS955" s="11"/>
      <c r="GT955" s="11"/>
      <c r="GU955" s="11"/>
      <c r="GV955" s="11"/>
      <c r="GW955" s="11"/>
      <c r="GX955" s="11"/>
      <c r="GY955" s="11"/>
      <c r="GZ955" s="11"/>
      <c r="HA955" s="11"/>
      <c r="HB955" s="11"/>
      <c r="HC955" s="11"/>
      <c r="HD955" s="11"/>
      <c r="HE955" s="11"/>
      <c r="HF955" s="11"/>
      <c r="HG955" s="11"/>
      <c r="HH955" s="11"/>
      <c r="HI955" s="11"/>
      <c r="HJ955" s="11"/>
      <c r="HK955" s="11"/>
      <c r="HL955" s="11"/>
      <c r="HM955" s="11"/>
      <c r="HN955" s="11"/>
      <c r="HO955" s="11"/>
      <c r="HP955" s="11"/>
      <c r="HQ955" s="11"/>
      <c r="HR955" s="11"/>
      <c r="HS955" s="11"/>
      <c r="HT955" s="11"/>
      <c r="HU955" s="11"/>
    </row>
    <row r="956" spans="1:229" s="7" customFormat="1" ht="13.5" customHeight="1" thickBot="1" x14ac:dyDescent="0.25">
      <c r="A956" s="360" t="s">
        <v>548</v>
      </c>
      <c r="B956" s="360"/>
      <c r="C956" s="360"/>
      <c r="D956" s="152" t="s">
        <v>305</v>
      </c>
      <c r="E956" s="152"/>
      <c r="F956" s="103">
        <f>SUM(F955)</f>
        <v>66.160000000000011</v>
      </c>
      <c r="G956" s="103">
        <f>SUM(G955)</f>
        <v>51.06</v>
      </c>
      <c r="H956" s="103">
        <f>SUM(H955)</f>
        <v>130.59</v>
      </c>
      <c r="I956" s="103">
        <f>SUM(I955)</f>
        <v>70.3</v>
      </c>
      <c r="J956" s="103">
        <f>SUM(J955)</f>
        <v>703</v>
      </c>
      <c r="K956" s="152"/>
    </row>
    <row r="957" spans="1:229" s="4" customFormat="1" ht="13.5" customHeight="1" thickTop="1" thickBot="1" x14ac:dyDescent="0.3">
      <c r="A957" s="17" t="s">
        <v>0</v>
      </c>
      <c r="B957" s="17" t="s">
        <v>1</v>
      </c>
      <c r="C957" s="17" t="s">
        <v>2</v>
      </c>
      <c r="D957" s="17" t="s">
        <v>3</v>
      </c>
      <c r="E957" s="17" t="s">
        <v>4</v>
      </c>
      <c r="F957" s="18" t="s">
        <v>5</v>
      </c>
      <c r="G957" s="18" t="s">
        <v>6</v>
      </c>
      <c r="H957" s="18" t="s">
        <v>7</v>
      </c>
      <c r="I957" s="18" t="s">
        <v>8</v>
      </c>
      <c r="J957" s="17" t="s">
        <v>9</v>
      </c>
      <c r="K957" s="17" t="s">
        <v>10</v>
      </c>
    </row>
    <row r="958" spans="1:229" ht="13.5" customHeight="1" thickTop="1" x14ac:dyDescent="0.2">
      <c r="A958" s="21" t="s">
        <v>493</v>
      </c>
      <c r="B958" s="21" t="s">
        <v>71</v>
      </c>
      <c r="C958" s="21" t="s">
        <v>88</v>
      </c>
      <c r="D958" s="21" t="s">
        <v>29</v>
      </c>
      <c r="E958" s="21" t="s">
        <v>494</v>
      </c>
      <c r="F958" s="22">
        <v>5.24</v>
      </c>
      <c r="G958" s="22">
        <v>5.69</v>
      </c>
      <c r="H958" s="22">
        <v>10.69</v>
      </c>
      <c r="I958" s="22">
        <v>8.6199999999999992</v>
      </c>
      <c r="J958" s="21">
        <v>32</v>
      </c>
      <c r="K958" s="21" t="s">
        <v>36</v>
      </c>
    </row>
    <row r="959" spans="1:229" ht="13.5" customHeight="1" x14ac:dyDescent="0.2">
      <c r="A959" s="21" t="s">
        <v>495</v>
      </c>
      <c r="B959" s="21" t="s">
        <v>71</v>
      </c>
      <c r="C959" s="21" t="s">
        <v>496</v>
      </c>
      <c r="D959" s="21" t="s">
        <v>29</v>
      </c>
      <c r="E959" s="21" t="s">
        <v>494</v>
      </c>
      <c r="F959" s="22">
        <v>3.26</v>
      </c>
      <c r="G959" s="22">
        <v>3.25</v>
      </c>
      <c r="H959" s="22">
        <v>8.51</v>
      </c>
      <c r="I959" s="22">
        <v>6.87</v>
      </c>
      <c r="J959" s="21">
        <v>29</v>
      </c>
      <c r="K959" s="21" t="s">
        <v>36</v>
      </c>
    </row>
    <row r="960" spans="1:229" ht="13.5" customHeight="1" x14ac:dyDescent="0.2">
      <c r="A960" s="21" t="s">
        <v>497</v>
      </c>
      <c r="B960" s="21" t="s">
        <v>383</v>
      </c>
      <c r="C960" s="21" t="s">
        <v>54</v>
      </c>
      <c r="D960" s="21" t="s">
        <v>29</v>
      </c>
      <c r="E960" s="21" t="s">
        <v>494</v>
      </c>
      <c r="F960" s="22">
        <v>15.89</v>
      </c>
      <c r="G960" s="22">
        <v>11.18</v>
      </c>
      <c r="H960" s="22">
        <v>12.09</v>
      </c>
      <c r="I960" s="22">
        <v>10.67</v>
      </c>
      <c r="J960" s="21">
        <v>60</v>
      </c>
      <c r="K960" s="21" t="s">
        <v>16</v>
      </c>
    </row>
    <row r="961" spans="1:12" ht="13.5" customHeight="1" x14ac:dyDescent="0.2">
      <c r="A961" s="21" t="s">
        <v>498</v>
      </c>
      <c r="B961" s="21" t="s">
        <v>71</v>
      </c>
      <c r="C961" s="21" t="s">
        <v>499</v>
      </c>
      <c r="D961" s="21" t="s">
        <v>29</v>
      </c>
      <c r="E961" s="21" t="s">
        <v>494</v>
      </c>
      <c r="F961" s="22">
        <v>2.77</v>
      </c>
      <c r="G961" s="22">
        <v>2.61</v>
      </c>
      <c r="H961" s="22">
        <v>8</v>
      </c>
      <c r="I961" s="22">
        <v>6.43</v>
      </c>
      <c r="J961" s="21">
        <v>24</v>
      </c>
      <c r="K961" s="21" t="s">
        <v>36</v>
      </c>
    </row>
    <row r="962" spans="1:12" ht="13.5" customHeight="1" x14ac:dyDescent="0.2">
      <c r="A962" s="21" t="s">
        <v>500</v>
      </c>
      <c r="B962" s="21" t="s">
        <v>71</v>
      </c>
      <c r="C962" s="21" t="s">
        <v>501</v>
      </c>
      <c r="D962" s="21" t="s">
        <v>29</v>
      </c>
      <c r="E962" s="21" t="s">
        <v>502</v>
      </c>
      <c r="F962" s="22">
        <v>1.64</v>
      </c>
      <c r="G962" s="22">
        <v>1.31</v>
      </c>
      <c r="H962" s="22">
        <v>5.63</v>
      </c>
      <c r="I962" s="22" t="s">
        <v>31</v>
      </c>
      <c r="J962" s="21">
        <v>20</v>
      </c>
      <c r="K962" s="21" t="s">
        <v>32</v>
      </c>
    </row>
    <row r="963" spans="1:12" ht="13.5" customHeight="1" x14ac:dyDescent="0.2">
      <c r="A963" s="21" t="s">
        <v>503</v>
      </c>
      <c r="B963" s="21" t="s">
        <v>187</v>
      </c>
      <c r="C963" s="21" t="s">
        <v>61</v>
      </c>
      <c r="D963" s="21" t="s">
        <v>29</v>
      </c>
      <c r="E963" s="21" t="s">
        <v>502</v>
      </c>
      <c r="F963" s="22">
        <v>3.5</v>
      </c>
      <c r="G963" s="22">
        <v>2.63</v>
      </c>
      <c r="H963" s="22">
        <v>8.4</v>
      </c>
      <c r="I963" s="22">
        <v>6.9</v>
      </c>
      <c r="J963" s="21">
        <v>42</v>
      </c>
      <c r="K963" s="21" t="s">
        <v>32</v>
      </c>
    </row>
    <row r="964" spans="1:12" ht="13.5" customHeight="1" x14ac:dyDescent="0.2">
      <c r="A964" s="21" t="s">
        <v>506</v>
      </c>
      <c r="B964" s="21" t="s">
        <v>412</v>
      </c>
      <c r="C964" s="21" t="s">
        <v>95</v>
      </c>
      <c r="D964" s="21" t="s">
        <v>29</v>
      </c>
      <c r="E964" s="21" t="s">
        <v>502</v>
      </c>
      <c r="F964" s="22">
        <v>4.17</v>
      </c>
      <c r="G964" s="22">
        <v>4.54</v>
      </c>
      <c r="H964" s="22">
        <v>9.3000000000000007</v>
      </c>
      <c r="I964" s="22">
        <v>7.6</v>
      </c>
      <c r="J964" s="21">
        <v>18</v>
      </c>
      <c r="K964" s="21" t="s">
        <v>32</v>
      </c>
    </row>
    <row r="965" spans="1:12" s="5" customFormat="1" ht="13.5" customHeight="1" x14ac:dyDescent="0.2">
      <c r="A965" s="68"/>
      <c r="B965" s="59"/>
      <c r="C965" s="59"/>
      <c r="D965" s="59" t="s">
        <v>125</v>
      </c>
      <c r="E965" s="59"/>
      <c r="F965" s="69">
        <f>SUM(F958:F964)</f>
        <v>36.47</v>
      </c>
      <c r="G965" s="69">
        <f>SUM(G958:G964)</f>
        <v>31.209999999999997</v>
      </c>
      <c r="H965" s="69">
        <f>SUM(H958:H964)</f>
        <v>62.620000000000005</v>
      </c>
      <c r="I965" s="69">
        <f>SUM(I958:I964)</f>
        <v>47.089999999999996</v>
      </c>
      <c r="J965" s="69">
        <f>SUM(J958:J964)</f>
        <v>225</v>
      </c>
      <c r="K965" s="70"/>
    </row>
    <row r="966" spans="1:12" s="7" customFormat="1" ht="13.5" customHeight="1" thickBot="1" x14ac:dyDescent="0.25">
      <c r="A966" s="360" t="s">
        <v>547</v>
      </c>
      <c r="B966" s="360"/>
      <c r="C966" s="360"/>
      <c r="D966" s="152" t="s">
        <v>125</v>
      </c>
      <c r="E966" s="152"/>
      <c r="F966" s="103">
        <f>SUM(F965)</f>
        <v>36.47</v>
      </c>
      <c r="G966" s="103">
        <f>SUM(G965)</f>
        <v>31.209999999999997</v>
      </c>
      <c r="H966" s="103">
        <f>SUM(H965)</f>
        <v>62.620000000000005</v>
      </c>
      <c r="I966" s="103">
        <f>SUM(I965)</f>
        <v>47.089999999999996</v>
      </c>
      <c r="J966" s="103">
        <f>SUM(J965)</f>
        <v>225</v>
      </c>
      <c r="K966" s="152"/>
    </row>
    <row r="967" spans="1:12" s="4" customFormat="1" ht="13.5" customHeight="1" thickTop="1" thickBot="1" x14ac:dyDescent="0.2">
      <c r="A967" s="17" t="s">
        <v>0</v>
      </c>
      <c r="B967" s="17" t="s">
        <v>1</v>
      </c>
      <c r="C967" s="17" t="s">
        <v>2</v>
      </c>
      <c r="D967" s="17" t="s">
        <v>3</v>
      </c>
      <c r="E967" s="17" t="s">
        <v>4</v>
      </c>
      <c r="F967" s="18" t="s">
        <v>5</v>
      </c>
      <c r="G967" s="18" t="s">
        <v>6</v>
      </c>
      <c r="H967" s="18" t="s">
        <v>7</v>
      </c>
      <c r="I967" s="18" t="s">
        <v>8</v>
      </c>
      <c r="J967" s="17" t="s">
        <v>9</v>
      </c>
      <c r="K967" s="17" t="s">
        <v>10</v>
      </c>
      <c r="L967" s="1"/>
    </row>
    <row r="968" spans="1:12" ht="13.5" customHeight="1" thickTop="1" x14ac:dyDescent="0.2">
      <c r="A968" s="21" t="s">
        <v>507</v>
      </c>
      <c r="B968" s="21" t="s">
        <v>48</v>
      </c>
      <c r="C968" s="21" t="s">
        <v>508</v>
      </c>
      <c r="D968" s="21" t="s">
        <v>29</v>
      </c>
      <c r="E968" s="21" t="s">
        <v>509</v>
      </c>
      <c r="F968" s="22">
        <v>3.23</v>
      </c>
      <c r="G968" s="22">
        <v>2.0499999999999998</v>
      </c>
      <c r="H968" s="22">
        <v>7.22</v>
      </c>
      <c r="I968" s="22" t="s">
        <v>31</v>
      </c>
      <c r="J968" s="21">
        <v>29</v>
      </c>
      <c r="K968" s="21" t="s">
        <v>32</v>
      </c>
    </row>
    <row r="969" spans="1:12" ht="13.5" customHeight="1" x14ac:dyDescent="0.2">
      <c r="A969" s="21" t="s">
        <v>510</v>
      </c>
      <c r="B969" s="21" t="s">
        <v>48</v>
      </c>
      <c r="C969" s="21" t="s">
        <v>511</v>
      </c>
      <c r="D969" s="21" t="s">
        <v>29</v>
      </c>
      <c r="E969" s="21" t="s">
        <v>509</v>
      </c>
      <c r="F969" s="22">
        <v>2.56</v>
      </c>
      <c r="G969" s="22">
        <v>2.5499999999999998</v>
      </c>
      <c r="H969" s="22">
        <v>7.5</v>
      </c>
      <c r="I969" s="22" t="s">
        <v>31</v>
      </c>
      <c r="J969" s="21">
        <v>47</v>
      </c>
      <c r="K969" s="21" t="s">
        <v>32</v>
      </c>
    </row>
    <row r="970" spans="1:12" ht="13.5" customHeight="1" x14ac:dyDescent="0.2">
      <c r="A970" s="21" t="s">
        <v>512</v>
      </c>
      <c r="B970" s="21" t="s">
        <v>200</v>
      </c>
      <c r="C970" s="21" t="s">
        <v>268</v>
      </c>
      <c r="D970" s="21" t="s">
        <v>29</v>
      </c>
      <c r="E970" s="21" t="s">
        <v>509</v>
      </c>
      <c r="F970" s="22">
        <v>2.56</v>
      </c>
      <c r="G970" s="22">
        <v>1.88</v>
      </c>
      <c r="H970" s="22">
        <v>7.6</v>
      </c>
      <c r="I970" s="22">
        <v>6.2</v>
      </c>
      <c r="J970" s="21">
        <v>17</v>
      </c>
      <c r="K970" s="21" t="s">
        <v>32</v>
      </c>
    </row>
    <row r="971" spans="1:12" ht="13.5" customHeight="1" x14ac:dyDescent="0.2">
      <c r="A971" s="21" t="s">
        <v>513</v>
      </c>
      <c r="B971" s="21" t="s">
        <v>48</v>
      </c>
      <c r="C971" s="21" t="s">
        <v>514</v>
      </c>
      <c r="D971" s="21" t="s">
        <v>29</v>
      </c>
      <c r="E971" s="21" t="s">
        <v>509</v>
      </c>
      <c r="F971" s="22">
        <v>3.32</v>
      </c>
      <c r="G971" s="22">
        <v>2.0299999999999998</v>
      </c>
      <c r="H971" s="22">
        <v>6.8</v>
      </c>
      <c r="I971" s="22" t="s">
        <v>31</v>
      </c>
      <c r="J971" s="21">
        <v>18</v>
      </c>
      <c r="K971" s="21" t="s">
        <v>32</v>
      </c>
    </row>
    <row r="972" spans="1:12" ht="13.5" customHeight="1" x14ac:dyDescent="0.2">
      <c r="A972" s="21" t="s">
        <v>515</v>
      </c>
      <c r="B972" s="21" t="s">
        <v>200</v>
      </c>
      <c r="C972" s="21" t="s">
        <v>243</v>
      </c>
      <c r="D972" s="21" t="s">
        <v>29</v>
      </c>
      <c r="E972" s="21" t="s">
        <v>509</v>
      </c>
      <c r="F972" s="22">
        <v>2.9</v>
      </c>
      <c r="G972" s="22">
        <v>2.2599999999999998</v>
      </c>
      <c r="H972" s="22">
        <v>7.7</v>
      </c>
      <c r="I972" s="22">
        <v>6.55</v>
      </c>
      <c r="J972" s="21">
        <v>64</v>
      </c>
      <c r="K972" s="21" t="s">
        <v>36</v>
      </c>
    </row>
    <row r="973" spans="1:12" ht="13.5" customHeight="1" x14ac:dyDescent="0.2">
      <c r="A973" s="21" t="s">
        <v>516</v>
      </c>
      <c r="B973" s="21" t="s">
        <v>200</v>
      </c>
      <c r="C973" s="21" t="s">
        <v>517</v>
      </c>
      <c r="D973" s="21" t="s">
        <v>29</v>
      </c>
      <c r="E973" s="21" t="s">
        <v>509</v>
      </c>
      <c r="F973" s="22">
        <v>2.78</v>
      </c>
      <c r="G973" s="22">
        <v>1.82</v>
      </c>
      <c r="H973" s="22">
        <v>6.65</v>
      </c>
      <c r="I973" s="22" t="s">
        <v>31</v>
      </c>
      <c r="J973" s="21">
        <v>18</v>
      </c>
      <c r="K973" s="21" t="s">
        <v>32</v>
      </c>
    </row>
    <row r="974" spans="1:12" ht="13.5" customHeight="1" x14ac:dyDescent="0.2">
      <c r="A974" s="21" t="s">
        <v>518</v>
      </c>
      <c r="B974" s="21" t="s">
        <v>200</v>
      </c>
      <c r="C974" s="21" t="s">
        <v>192</v>
      </c>
      <c r="D974" s="21" t="s">
        <v>29</v>
      </c>
      <c r="E974" s="21" t="s">
        <v>509</v>
      </c>
      <c r="F974" s="22">
        <v>1.55</v>
      </c>
      <c r="G974" s="22">
        <v>2.0299999999999998</v>
      </c>
      <c r="H974" s="22">
        <v>8.09</v>
      </c>
      <c r="I974" s="22">
        <v>6.68</v>
      </c>
      <c r="J974" s="21">
        <v>17</v>
      </c>
      <c r="K974" s="21" t="s">
        <v>36</v>
      </c>
    </row>
    <row r="975" spans="1:12" ht="13.5" customHeight="1" x14ac:dyDescent="0.2">
      <c r="A975" s="21" t="s">
        <v>519</v>
      </c>
      <c r="B975" s="21" t="s">
        <v>200</v>
      </c>
      <c r="C975" s="21" t="s">
        <v>520</v>
      </c>
      <c r="D975" s="21" t="s">
        <v>29</v>
      </c>
      <c r="E975" s="21" t="s">
        <v>509</v>
      </c>
      <c r="F975" s="22">
        <v>1.75</v>
      </c>
      <c r="G975" s="22">
        <v>1.1200000000000001</v>
      </c>
      <c r="H975" s="22">
        <v>6.65</v>
      </c>
      <c r="I975" s="22" t="s">
        <v>31</v>
      </c>
      <c r="J975" s="21">
        <v>17</v>
      </c>
      <c r="K975" s="21" t="s">
        <v>32</v>
      </c>
    </row>
    <row r="976" spans="1:12" ht="13.5" customHeight="1" x14ac:dyDescent="0.2">
      <c r="A976" s="21" t="s">
        <v>521</v>
      </c>
      <c r="B976" s="21" t="s">
        <v>200</v>
      </c>
      <c r="C976" s="21" t="s">
        <v>522</v>
      </c>
      <c r="D976" s="21" t="s">
        <v>29</v>
      </c>
      <c r="E976" s="21" t="s">
        <v>509</v>
      </c>
      <c r="F976" s="22">
        <v>3.18</v>
      </c>
      <c r="G976" s="22">
        <v>2.2400000000000002</v>
      </c>
      <c r="H976" s="22">
        <v>7.4</v>
      </c>
      <c r="I976" s="22" t="s">
        <v>31</v>
      </c>
      <c r="J976" s="21">
        <v>55</v>
      </c>
      <c r="K976" s="21" t="s">
        <v>32</v>
      </c>
    </row>
    <row r="977" spans="1:11" s="7" customFormat="1" ht="13.5" customHeight="1" thickBot="1" x14ac:dyDescent="0.25">
      <c r="A977" s="360" t="s">
        <v>546</v>
      </c>
      <c r="B977" s="360"/>
      <c r="C977" s="360"/>
      <c r="D977" s="152" t="s">
        <v>55</v>
      </c>
      <c r="E977" s="152"/>
      <c r="F977" s="103">
        <f>SUM(F968:F976)</f>
        <v>23.830000000000002</v>
      </c>
      <c r="G977" s="103">
        <f>SUM(G968:G976)</f>
        <v>17.979999999999997</v>
      </c>
      <c r="H977" s="103">
        <f>SUM(H968:H976)</f>
        <v>65.61</v>
      </c>
      <c r="I977" s="103">
        <f>SUM(I968:I976)</f>
        <v>19.43</v>
      </c>
      <c r="J977" s="103">
        <f>SUM(J968:J976)</f>
        <v>282</v>
      </c>
      <c r="K977" s="152"/>
    </row>
    <row r="978" spans="1:11" s="4" customFormat="1" ht="13.5" customHeight="1" thickTop="1" thickBot="1" x14ac:dyDescent="0.3">
      <c r="A978" s="17" t="s">
        <v>0</v>
      </c>
      <c r="B978" s="17" t="s">
        <v>1</v>
      </c>
      <c r="C978" s="17" t="s">
        <v>2</v>
      </c>
      <c r="D978" s="17" t="s">
        <v>3</v>
      </c>
      <c r="E978" s="17" t="s">
        <v>4</v>
      </c>
      <c r="F978" s="18" t="s">
        <v>5</v>
      </c>
      <c r="G978" s="18" t="s">
        <v>6</v>
      </c>
      <c r="H978" s="18" t="s">
        <v>7</v>
      </c>
      <c r="I978" s="18" t="s">
        <v>8</v>
      </c>
      <c r="J978" s="17" t="s">
        <v>9</v>
      </c>
      <c r="K978" s="17" t="s">
        <v>10</v>
      </c>
    </row>
    <row r="979" spans="1:11" ht="13.5" customHeight="1" thickTop="1" x14ac:dyDescent="0.2">
      <c r="A979" s="19" t="s">
        <v>523</v>
      </c>
      <c r="B979" s="19" t="s">
        <v>71</v>
      </c>
      <c r="C979" s="19" t="s">
        <v>39</v>
      </c>
      <c r="D979" s="19" t="s">
        <v>29</v>
      </c>
      <c r="E979" s="19" t="s">
        <v>524</v>
      </c>
      <c r="F979" s="20">
        <v>4.46</v>
      </c>
      <c r="G979" s="20">
        <v>5.51</v>
      </c>
      <c r="H979" s="20">
        <v>10.45</v>
      </c>
      <c r="I979" s="20">
        <v>8.1</v>
      </c>
      <c r="J979" s="19">
        <v>84</v>
      </c>
      <c r="K979" s="19" t="s">
        <v>16</v>
      </c>
    </row>
    <row r="980" spans="1:11" ht="13.5" customHeight="1" x14ac:dyDescent="0.2">
      <c r="A980" s="21" t="s">
        <v>525</v>
      </c>
      <c r="B980" s="21" t="s">
        <v>71</v>
      </c>
      <c r="C980" s="21" t="s">
        <v>508</v>
      </c>
      <c r="D980" s="21" t="s">
        <v>29</v>
      </c>
      <c r="E980" s="21" t="s">
        <v>524</v>
      </c>
      <c r="F980" s="22">
        <v>5.87</v>
      </c>
      <c r="G980" s="22">
        <v>4.95</v>
      </c>
      <c r="H980" s="22">
        <v>9.75</v>
      </c>
      <c r="I980" s="22">
        <v>7.88</v>
      </c>
      <c r="J980" s="21">
        <v>84</v>
      </c>
      <c r="K980" s="21" t="s">
        <v>16</v>
      </c>
    </row>
    <row r="981" spans="1:11" ht="13.5" customHeight="1" x14ac:dyDescent="0.2">
      <c r="A981" s="21" t="s">
        <v>526</v>
      </c>
      <c r="B981" s="21" t="s">
        <v>383</v>
      </c>
      <c r="C981" s="21" t="s">
        <v>303</v>
      </c>
      <c r="D981" s="21" t="s">
        <v>29</v>
      </c>
      <c r="E981" s="21" t="s">
        <v>524</v>
      </c>
      <c r="F981" s="22">
        <v>1.78</v>
      </c>
      <c r="G981" s="22">
        <v>1.65</v>
      </c>
      <c r="H981" s="22">
        <v>6.7</v>
      </c>
      <c r="I981" s="22">
        <v>5.54</v>
      </c>
      <c r="J981" s="21">
        <v>30</v>
      </c>
      <c r="K981" s="21" t="s">
        <v>36</v>
      </c>
    </row>
    <row r="982" spans="1:11" ht="13.5" customHeight="1" x14ac:dyDescent="0.2">
      <c r="A982" s="21" t="s">
        <v>527</v>
      </c>
      <c r="B982" s="21" t="s">
        <v>71</v>
      </c>
      <c r="C982" s="21" t="s">
        <v>68</v>
      </c>
      <c r="D982" s="21" t="s">
        <v>29</v>
      </c>
      <c r="E982" s="21" t="s">
        <v>524</v>
      </c>
      <c r="F982" s="22">
        <v>6.7</v>
      </c>
      <c r="G982" s="22">
        <v>5.5</v>
      </c>
      <c r="H982" s="22">
        <v>10.45</v>
      </c>
      <c r="I982" s="22">
        <v>9</v>
      </c>
      <c r="J982" s="21">
        <v>73</v>
      </c>
      <c r="K982" s="21" t="s">
        <v>16</v>
      </c>
    </row>
    <row r="983" spans="1:11" ht="13.5" customHeight="1" x14ac:dyDescent="0.2">
      <c r="A983" s="21" t="s">
        <v>528</v>
      </c>
      <c r="B983" s="21" t="s">
        <v>71</v>
      </c>
      <c r="C983" s="21" t="s">
        <v>529</v>
      </c>
      <c r="D983" s="21" t="s">
        <v>29</v>
      </c>
      <c r="E983" s="21" t="s">
        <v>524</v>
      </c>
      <c r="F983" s="22">
        <v>2.74</v>
      </c>
      <c r="G983" s="22">
        <v>2.54</v>
      </c>
      <c r="H983" s="22">
        <v>8.74</v>
      </c>
      <c r="I983" s="22" t="s">
        <v>31</v>
      </c>
      <c r="J983" s="21">
        <v>46</v>
      </c>
      <c r="K983" s="21" t="s">
        <v>32</v>
      </c>
    </row>
    <row r="984" spans="1:11" ht="13.5" customHeight="1" x14ac:dyDescent="0.2">
      <c r="A984" s="21" t="s">
        <v>530</v>
      </c>
      <c r="B984" s="21" t="s">
        <v>71</v>
      </c>
      <c r="C984" s="21" t="s">
        <v>531</v>
      </c>
      <c r="D984" s="21" t="s">
        <v>29</v>
      </c>
      <c r="E984" s="21" t="s">
        <v>532</v>
      </c>
      <c r="F984" s="22">
        <v>2.56</v>
      </c>
      <c r="G984" s="22">
        <v>1.96</v>
      </c>
      <c r="H984" s="22">
        <v>7.49</v>
      </c>
      <c r="I984" s="22" t="s">
        <v>31</v>
      </c>
      <c r="J984" s="21">
        <v>30</v>
      </c>
      <c r="K984" s="21" t="s">
        <v>32</v>
      </c>
    </row>
    <row r="985" spans="1:11" ht="13.5" customHeight="1" x14ac:dyDescent="0.2">
      <c r="A985" s="21" t="s">
        <v>533</v>
      </c>
      <c r="B985" s="21" t="s">
        <v>197</v>
      </c>
      <c r="C985" s="21" t="s">
        <v>23</v>
      </c>
      <c r="D985" s="21" t="s">
        <v>29</v>
      </c>
      <c r="E985" s="21" t="s">
        <v>532</v>
      </c>
      <c r="F985" s="22">
        <v>3.13</v>
      </c>
      <c r="G985" s="22">
        <v>2.0299999999999998</v>
      </c>
      <c r="H985" s="22">
        <v>7.47</v>
      </c>
      <c r="I985" s="22">
        <v>6.1</v>
      </c>
      <c r="J985" s="21">
        <v>47</v>
      </c>
      <c r="K985" s="21" t="s">
        <v>36</v>
      </c>
    </row>
    <row r="986" spans="1:11" ht="13.5" customHeight="1" x14ac:dyDescent="0.2">
      <c r="A986" s="155" t="s">
        <v>605</v>
      </c>
      <c r="B986" s="21" t="s">
        <v>383</v>
      </c>
      <c r="C986" s="159" t="s">
        <v>181</v>
      </c>
      <c r="D986" s="21" t="s">
        <v>29</v>
      </c>
      <c r="E986" s="21" t="s">
        <v>532</v>
      </c>
      <c r="F986" s="157">
        <v>5.61</v>
      </c>
      <c r="G986" s="22">
        <v>4.34</v>
      </c>
      <c r="H986" s="22">
        <v>8.5</v>
      </c>
      <c r="I986" s="22">
        <v>7.36</v>
      </c>
      <c r="J986" s="21">
        <v>24</v>
      </c>
      <c r="K986" s="158" t="s">
        <v>606</v>
      </c>
    </row>
    <row r="987" spans="1:11" s="5" customFormat="1" ht="13.5" customHeight="1" x14ac:dyDescent="0.2">
      <c r="A987" s="34"/>
      <c r="B987" s="35"/>
      <c r="C987" s="24"/>
      <c r="D987" s="24" t="s">
        <v>445</v>
      </c>
      <c r="E987" s="24"/>
      <c r="F987" s="25">
        <f>SUM(F979:F986)</f>
        <v>32.849999999999994</v>
      </c>
      <c r="G987" s="25">
        <f>SUM(G979:G986)</f>
        <v>28.48</v>
      </c>
      <c r="H987" s="25">
        <f>SUM(H979:H986)</f>
        <v>69.55</v>
      </c>
      <c r="I987" s="25">
        <f>SUM(I979:I986)</f>
        <v>43.98</v>
      </c>
      <c r="J987" s="25">
        <f>SUM(J979:J986)</f>
        <v>418</v>
      </c>
      <c r="K987" s="26"/>
    </row>
    <row r="988" spans="1:11" ht="16.149999999999999" customHeight="1" thickBot="1" x14ac:dyDescent="0.25">
      <c r="A988" s="361" t="s">
        <v>544</v>
      </c>
      <c r="B988" s="361"/>
      <c r="C988" s="361"/>
      <c r="D988" s="149" t="s">
        <v>445</v>
      </c>
      <c r="E988" s="149"/>
      <c r="F988" s="63">
        <v>32.85</v>
      </c>
      <c r="G988" s="63">
        <v>28.48</v>
      </c>
      <c r="H988" s="63">
        <v>69.55</v>
      </c>
      <c r="I988" s="63">
        <v>43.98</v>
      </c>
      <c r="J988" s="63">
        <v>418</v>
      </c>
      <c r="K988" s="149"/>
    </row>
    <row r="989" spans="1:11" ht="17.25" customHeight="1" thickTop="1" thickBot="1" x14ac:dyDescent="0.25">
      <c r="A989" s="362" t="s">
        <v>545</v>
      </c>
      <c r="B989" s="362"/>
      <c r="C989" s="362"/>
      <c r="D989" s="153" t="s">
        <v>609</v>
      </c>
      <c r="E989" s="153"/>
      <c r="F989" s="113">
        <f>F688+F692+F704+F713+F766+F771+F796+F821+F831+F856+F886+F892+F904+F923+F936+F956+F966+F977+F987</f>
        <v>3591.1299999999997</v>
      </c>
      <c r="G989" s="113">
        <f>G688+G692+G704+G713+G766+G771+G796+G821+G831+G856+G886+G892+G904+G923+G936+G956+G966+G977+G987</f>
        <v>4877.3899999999985</v>
      </c>
      <c r="H989" s="113">
        <f>H688+H692+H704+H713+H766+H771+H796+H821+H831+H856+H886+H892+H904+H923+H936+H956+H966+H977+H987</f>
        <v>2762.8300000000004</v>
      </c>
      <c r="I989" s="113">
        <f>I688+I692+I704+I713+I766+I771+I796+I821+I831+I856+I886+I892+I904+I923+I936+I956+I966+I977+I987</f>
        <v>1831.6600000000003</v>
      </c>
      <c r="J989" s="113">
        <f>J688+J692+J704+J713+J766+J771+J796+J821+J831+J856+J886+J892+J904+J923+J936+J956+J966+J977+J987</f>
        <v>21993.58</v>
      </c>
      <c r="K989" s="153"/>
    </row>
    <row r="990" spans="1:11" ht="9.75" thickTop="1" x14ac:dyDescent="0.15"/>
    <row r="992" spans="1:11" ht="12" x14ac:dyDescent="0.2">
      <c r="A992" s="51" t="s">
        <v>1358</v>
      </c>
    </row>
  </sheetData>
  <autoFilter ref="A6:K328"/>
  <mergeCells count="59">
    <mergeCell ref="A988:C988"/>
    <mergeCell ref="A989:C989"/>
    <mergeCell ref="A904:C904"/>
    <mergeCell ref="A923:C923"/>
    <mergeCell ref="A936:C936"/>
    <mergeCell ref="A956:C956"/>
    <mergeCell ref="A966:C966"/>
    <mergeCell ref="A977:C977"/>
    <mergeCell ref="A892:C892"/>
    <mergeCell ref="A688:C688"/>
    <mergeCell ref="A692:C692"/>
    <mergeCell ref="A704:C704"/>
    <mergeCell ref="A713:C713"/>
    <mergeCell ref="A766:C766"/>
    <mergeCell ref="A771:C771"/>
    <mergeCell ref="A796:C796"/>
    <mergeCell ref="A821:C821"/>
    <mergeCell ref="A831:C831"/>
    <mergeCell ref="A856:C856"/>
    <mergeCell ref="A886:C886"/>
    <mergeCell ref="A652:C652"/>
    <mergeCell ref="A642:C642"/>
    <mergeCell ref="A575:C575"/>
    <mergeCell ref="A591:C591"/>
    <mergeCell ref="A603:C603"/>
    <mergeCell ref="A621:C621"/>
    <mergeCell ref="A631:C631"/>
    <mergeCell ref="A471:C471"/>
    <mergeCell ref="A491:C491"/>
    <mergeCell ref="A564:C564"/>
    <mergeCell ref="A366:C366"/>
    <mergeCell ref="A371:C371"/>
    <mergeCell ref="A501:C501"/>
    <mergeCell ref="A526:C526"/>
    <mergeCell ref="A556:C556"/>
    <mergeCell ref="A383:C383"/>
    <mergeCell ref="A391:C391"/>
    <mergeCell ref="A442:C442"/>
    <mergeCell ref="A446:C446"/>
    <mergeCell ref="A164:C164"/>
    <mergeCell ref="A315:C315"/>
    <mergeCell ref="A304:C304"/>
    <mergeCell ref="A116:C116"/>
    <mergeCell ref="A120:C120"/>
    <mergeCell ref="A294:C294"/>
    <mergeCell ref="A277:C277"/>
    <mergeCell ref="A265:C265"/>
    <mergeCell ref="A173:C173"/>
    <mergeCell ref="A198:C198"/>
    <mergeCell ref="A41:C41"/>
    <mergeCell ref="A43:C43"/>
    <mergeCell ref="A53:C53"/>
    <mergeCell ref="A62:C62"/>
    <mergeCell ref="A143:C143"/>
    <mergeCell ref="A250:C250"/>
    <mergeCell ref="A239:C239"/>
    <mergeCell ref="A232:C232"/>
    <mergeCell ref="A326:C326"/>
    <mergeCell ref="A327:C327"/>
  </mergeCells>
  <phoneticPr fontId="14" type="noConversion"/>
  <pageMargins left="0.7" right="0.7" top="0.75" bottom="0.75" header="0.3" footer="0.3"/>
  <pageSetup paperSize="9" orientation="landscape" r:id="rId1"/>
  <ignoredErrors>
    <ignoredError sqref="C55 C130 C146 C157 C160 C318 C297 C191 C269 C88:C89 C215 C233 C242:C243 C21" twoDigitTextYear="1"/>
    <ignoredError sqref="C56 C60 C128 C132:C133 C135 C150 C153 C320:C321 C306 C308 C310 C312:C313 C299 C301 C279:C282 C286:C290 C292 C178:C180 C184 C267 C63:C64 C66:C68 C71 C73:C77 C80:C81 C83 C85 C87 C92:C93 C96:C97 C101 C114 C118 C196 C204 C224 C237 C241 C244 C13:C14 C18:C19 C35 C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0"/>
  <sheetViews>
    <sheetView zoomScaleNormal="100" workbookViewId="0">
      <selection activeCell="A19" sqref="A19"/>
    </sheetView>
  </sheetViews>
  <sheetFormatPr baseColWidth="10" defaultRowHeight="15" x14ac:dyDescent="0.25"/>
  <cols>
    <col min="1" max="1" width="31.28515625" customWidth="1"/>
    <col min="2" max="2" width="17.7109375" style="195" customWidth="1"/>
    <col min="3" max="3" width="40.28515625" style="222" customWidth="1"/>
    <col min="4" max="4" width="14.85546875" customWidth="1"/>
    <col min="5" max="5" width="12.85546875" style="205" customWidth="1"/>
    <col min="6" max="6" width="12.7109375" style="205" customWidth="1"/>
    <col min="7" max="7" width="13.7109375" style="205" customWidth="1"/>
    <col min="8" max="8" width="14.28515625" style="205" customWidth="1"/>
    <col min="9" max="9" width="15.42578125" style="205" customWidth="1"/>
    <col min="10" max="10" width="55.5703125" style="232" customWidth="1"/>
    <col min="11" max="11" width="27.140625" style="195" customWidth="1"/>
  </cols>
  <sheetData>
    <row r="1" spans="1:11" s="1" customFormat="1" ht="9" x14ac:dyDescent="0.15">
      <c r="A1" s="2"/>
      <c r="B1" s="2"/>
      <c r="C1" s="217"/>
      <c r="D1" s="2"/>
      <c r="E1" s="202"/>
      <c r="F1" s="202"/>
      <c r="G1" s="202"/>
      <c r="H1" s="202"/>
      <c r="I1" s="202"/>
      <c r="J1" s="223"/>
      <c r="K1" s="2"/>
    </row>
    <row r="2" spans="1:11" s="1" customFormat="1" ht="13.9" customHeight="1" x14ac:dyDescent="0.2">
      <c r="A2" s="16" t="s">
        <v>1351</v>
      </c>
      <c r="B2" s="206"/>
      <c r="C2" s="126"/>
      <c r="D2" s="16"/>
      <c r="E2" s="203"/>
      <c r="F2" s="203"/>
      <c r="G2" s="51"/>
      <c r="H2" s="203"/>
      <c r="I2" s="203"/>
      <c r="J2" s="16"/>
      <c r="K2" s="206"/>
    </row>
    <row r="3" spans="1:11" s="1" customFormat="1" ht="13.9" customHeight="1" x14ac:dyDescent="0.2">
      <c r="A3" s="16"/>
      <c r="B3" s="206"/>
      <c r="C3" s="126"/>
      <c r="D3" s="16"/>
      <c r="E3" s="203"/>
      <c r="F3" s="203"/>
      <c r="G3" s="203"/>
      <c r="H3" s="203"/>
      <c r="I3" s="203"/>
      <c r="J3" s="16"/>
      <c r="K3" s="206"/>
    </row>
    <row r="4" spans="1:11" s="1" customFormat="1" ht="13.9" customHeight="1" x14ac:dyDescent="0.2">
      <c r="A4" s="16" t="s">
        <v>1352</v>
      </c>
      <c r="B4" s="206"/>
      <c r="C4" s="126"/>
      <c r="D4" s="16"/>
      <c r="E4" s="203"/>
      <c r="F4" s="203"/>
      <c r="G4" s="203"/>
      <c r="H4" s="203"/>
      <c r="I4" s="203"/>
      <c r="J4" s="16"/>
      <c r="K4" s="206"/>
    </row>
    <row r="5" spans="1:11" s="1" customFormat="1" ht="15" customHeight="1" x14ac:dyDescent="0.15">
      <c r="A5" s="2"/>
      <c r="B5" s="2"/>
      <c r="C5" s="217"/>
      <c r="D5" s="2"/>
      <c r="E5" s="202"/>
      <c r="F5" s="202"/>
      <c r="G5" s="202"/>
      <c r="H5" s="202"/>
      <c r="I5" s="202"/>
      <c r="J5" s="223"/>
      <c r="K5" s="2"/>
    </row>
    <row r="6" spans="1:11" s="195" customFormat="1" ht="15.75" thickBot="1" x14ac:dyDescent="0.3">
      <c r="A6" s="17" t="s">
        <v>630</v>
      </c>
      <c r="B6" s="17" t="s">
        <v>631</v>
      </c>
      <c r="C6" s="218" t="s">
        <v>632</v>
      </c>
      <c r="D6" s="17" t="s">
        <v>633</v>
      </c>
      <c r="E6" s="204" t="s">
        <v>634</v>
      </c>
      <c r="F6" s="204" t="s">
        <v>635</v>
      </c>
      <c r="G6" s="204" t="s">
        <v>636</v>
      </c>
      <c r="H6" s="204" t="s">
        <v>637</v>
      </c>
      <c r="I6" s="204" t="s">
        <v>638</v>
      </c>
      <c r="J6" s="224" t="s">
        <v>639</v>
      </c>
      <c r="K6" s="17" t="s">
        <v>640</v>
      </c>
    </row>
    <row r="7" spans="1:11" ht="15.75" thickTop="1" x14ac:dyDescent="0.25">
      <c r="A7" s="21" t="s">
        <v>641</v>
      </c>
      <c r="B7" s="21" t="s">
        <v>642</v>
      </c>
      <c r="C7" s="219" t="s">
        <v>574</v>
      </c>
      <c r="D7" s="21" t="s">
        <v>643</v>
      </c>
      <c r="E7" s="199">
        <v>32.200000000000003</v>
      </c>
      <c r="F7" s="199">
        <v>26</v>
      </c>
      <c r="G7" s="199">
        <v>284</v>
      </c>
      <c r="H7" s="199">
        <v>149.52000000000001</v>
      </c>
      <c r="I7" s="199">
        <v>930.88</v>
      </c>
      <c r="J7" s="225" t="s">
        <v>14</v>
      </c>
      <c r="K7" s="225" t="s">
        <v>644</v>
      </c>
    </row>
    <row r="8" spans="1:11" x14ac:dyDescent="0.25">
      <c r="A8" s="21" t="s">
        <v>641</v>
      </c>
      <c r="B8" s="21" t="s">
        <v>645</v>
      </c>
      <c r="C8" s="219" t="s">
        <v>11</v>
      </c>
      <c r="D8" s="21" t="s">
        <v>646</v>
      </c>
      <c r="E8" s="199">
        <v>27.5</v>
      </c>
      <c r="F8" s="199">
        <v>22</v>
      </c>
      <c r="G8" s="199">
        <v>215</v>
      </c>
      <c r="H8" s="199">
        <v>115.16</v>
      </c>
      <c r="I8" s="199">
        <v>161.81</v>
      </c>
      <c r="J8" s="225" t="s">
        <v>14</v>
      </c>
      <c r="K8" s="225" t="s">
        <v>644</v>
      </c>
    </row>
    <row r="9" spans="1:11" x14ac:dyDescent="0.25">
      <c r="A9" s="21" t="s">
        <v>641</v>
      </c>
      <c r="B9" s="21" t="s">
        <v>647</v>
      </c>
      <c r="C9" s="219" t="s">
        <v>17</v>
      </c>
      <c r="D9" s="21" t="s">
        <v>648</v>
      </c>
      <c r="E9" s="199">
        <v>28.5</v>
      </c>
      <c r="F9" s="199">
        <v>22.6</v>
      </c>
      <c r="G9" s="199">
        <v>243</v>
      </c>
      <c r="H9" s="199">
        <v>148.07</v>
      </c>
      <c r="I9" s="199">
        <v>294.2</v>
      </c>
      <c r="J9" s="225" t="s">
        <v>14</v>
      </c>
      <c r="K9" s="225" t="s">
        <v>644</v>
      </c>
    </row>
    <row r="10" spans="1:11" x14ac:dyDescent="0.25">
      <c r="A10" s="21" t="s">
        <v>641</v>
      </c>
      <c r="B10" s="21" t="s">
        <v>649</v>
      </c>
      <c r="C10" s="219" t="s">
        <v>19</v>
      </c>
      <c r="D10" s="21" t="s">
        <v>650</v>
      </c>
      <c r="E10" s="199">
        <v>26.5</v>
      </c>
      <c r="F10" s="199">
        <v>21</v>
      </c>
      <c r="G10" s="199">
        <v>182.85</v>
      </c>
      <c r="H10" s="199">
        <v>124.71</v>
      </c>
      <c r="I10" s="199">
        <v>308.91000000000003</v>
      </c>
      <c r="J10" s="225" t="s">
        <v>14</v>
      </c>
      <c r="K10" s="225" t="s">
        <v>644</v>
      </c>
    </row>
    <row r="11" spans="1:11" x14ac:dyDescent="0.25">
      <c r="A11" s="21" t="s">
        <v>641</v>
      </c>
      <c r="B11" s="21" t="s">
        <v>651</v>
      </c>
      <c r="C11" s="219" t="s">
        <v>82</v>
      </c>
      <c r="D11" s="21" t="s">
        <v>652</v>
      </c>
      <c r="E11" s="199">
        <v>27</v>
      </c>
      <c r="F11" s="199">
        <v>22.9</v>
      </c>
      <c r="G11" s="199">
        <v>172</v>
      </c>
      <c r="H11" s="199">
        <v>96.33</v>
      </c>
      <c r="I11" s="199">
        <v>345.59</v>
      </c>
      <c r="J11" s="225" t="s">
        <v>24</v>
      </c>
      <c r="K11" s="225" t="s">
        <v>644</v>
      </c>
    </row>
    <row r="12" spans="1:11" x14ac:dyDescent="0.25">
      <c r="A12" s="21" t="s">
        <v>641</v>
      </c>
      <c r="B12" s="21" t="s">
        <v>653</v>
      </c>
      <c r="C12" s="219" t="s">
        <v>22</v>
      </c>
      <c r="D12" s="21" t="s">
        <v>654</v>
      </c>
      <c r="E12" s="199">
        <v>32</v>
      </c>
      <c r="F12" s="199">
        <v>26</v>
      </c>
      <c r="G12" s="199">
        <v>309</v>
      </c>
      <c r="H12" s="199">
        <v>149.80000000000001</v>
      </c>
      <c r="I12" s="199">
        <v>551.62</v>
      </c>
      <c r="J12" s="225" t="s">
        <v>24</v>
      </c>
      <c r="K12" s="225" t="s">
        <v>644</v>
      </c>
    </row>
    <row r="13" spans="1:11" x14ac:dyDescent="0.25">
      <c r="A13" s="21" t="s">
        <v>641</v>
      </c>
      <c r="B13" s="21" t="s">
        <v>655</v>
      </c>
      <c r="C13" s="219" t="s">
        <v>37</v>
      </c>
      <c r="D13" s="21" t="s">
        <v>656</v>
      </c>
      <c r="E13" s="199">
        <v>13.2</v>
      </c>
      <c r="F13" s="199">
        <v>11.1</v>
      </c>
      <c r="G13" s="199">
        <v>14.32</v>
      </c>
      <c r="H13" s="199">
        <v>13.54</v>
      </c>
      <c r="I13" s="199">
        <v>55.16</v>
      </c>
      <c r="J13" s="225" t="s">
        <v>29</v>
      </c>
      <c r="K13" s="225" t="s">
        <v>657</v>
      </c>
    </row>
    <row r="14" spans="1:11" x14ac:dyDescent="0.25">
      <c r="A14" s="21" t="s">
        <v>641</v>
      </c>
      <c r="B14" s="21" t="s">
        <v>658</v>
      </c>
      <c r="C14" s="219" t="s">
        <v>40</v>
      </c>
      <c r="D14" s="21" t="s">
        <v>659</v>
      </c>
      <c r="E14" s="199">
        <v>6.61</v>
      </c>
      <c r="F14" s="199">
        <v>5.64</v>
      </c>
      <c r="G14" s="199">
        <v>1.57</v>
      </c>
      <c r="H14" s="199">
        <v>2.0499999999999998</v>
      </c>
      <c r="I14" s="199">
        <v>33.83</v>
      </c>
      <c r="J14" s="225" t="s">
        <v>29</v>
      </c>
      <c r="K14" s="225" t="s">
        <v>657</v>
      </c>
    </row>
    <row r="15" spans="1:11" x14ac:dyDescent="0.25">
      <c r="A15" s="21" t="s">
        <v>641</v>
      </c>
      <c r="B15" s="21" t="s">
        <v>660</v>
      </c>
      <c r="C15" s="219" t="s">
        <v>334</v>
      </c>
      <c r="D15" s="21" t="s">
        <v>661</v>
      </c>
      <c r="E15" s="199">
        <v>9.8000000000000007</v>
      </c>
      <c r="F15" s="199">
        <v>8.4</v>
      </c>
      <c r="G15" s="199">
        <v>4.3099999999999996</v>
      </c>
      <c r="H15" s="199">
        <v>8.18</v>
      </c>
      <c r="I15" s="199">
        <v>33.1</v>
      </c>
      <c r="J15" s="225" t="s">
        <v>29</v>
      </c>
      <c r="K15" s="225" t="s">
        <v>657</v>
      </c>
    </row>
    <row r="16" spans="1:11" x14ac:dyDescent="0.25">
      <c r="A16" s="21" t="s">
        <v>641</v>
      </c>
      <c r="B16" s="21" t="s">
        <v>662</v>
      </c>
      <c r="C16" s="219" t="s">
        <v>52</v>
      </c>
      <c r="D16" s="21" t="s">
        <v>663</v>
      </c>
      <c r="E16" s="199">
        <v>6.2</v>
      </c>
      <c r="F16" s="199">
        <v>4.96</v>
      </c>
      <c r="G16" s="199">
        <v>1.54</v>
      </c>
      <c r="H16" s="199">
        <v>2.92</v>
      </c>
      <c r="I16" s="199">
        <v>22.06</v>
      </c>
      <c r="J16" s="225" t="s">
        <v>29</v>
      </c>
      <c r="K16" s="225" t="s">
        <v>657</v>
      </c>
    </row>
    <row r="17" spans="1:11" x14ac:dyDescent="0.25">
      <c r="A17" s="21" t="s">
        <v>641</v>
      </c>
      <c r="B17" s="21" t="s">
        <v>664</v>
      </c>
      <c r="C17" s="219" t="s">
        <v>60</v>
      </c>
      <c r="D17" s="21" t="s">
        <v>665</v>
      </c>
      <c r="E17" s="199">
        <v>24</v>
      </c>
      <c r="F17" s="199">
        <v>18.2</v>
      </c>
      <c r="G17" s="199">
        <v>75.61</v>
      </c>
      <c r="H17" s="199">
        <v>59.16</v>
      </c>
      <c r="I17" s="199">
        <v>220.65</v>
      </c>
      <c r="J17" s="225" t="s">
        <v>59</v>
      </c>
      <c r="K17" s="225" t="s">
        <v>644</v>
      </c>
    </row>
    <row r="18" spans="1:11" x14ac:dyDescent="0.25">
      <c r="A18" s="21" t="s">
        <v>641</v>
      </c>
      <c r="B18" s="21" t="s">
        <v>666</v>
      </c>
      <c r="C18" s="219" t="s">
        <v>70</v>
      </c>
      <c r="D18" s="21" t="s">
        <v>667</v>
      </c>
      <c r="E18" s="199">
        <v>10.58</v>
      </c>
      <c r="F18" s="199">
        <v>9</v>
      </c>
      <c r="G18" s="199">
        <v>6.25</v>
      </c>
      <c r="H18" s="199">
        <v>6.03</v>
      </c>
      <c r="I18" s="199">
        <v>62.52</v>
      </c>
      <c r="J18" s="225" t="s">
        <v>73</v>
      </c>
      <c r="K18" s="225" t="s">
        <v>644</v>
      </c>
    </row>
    <row r="19" spans="1:11" x14ac:dyDescent="0.25">
      <c r="A19" s="21" t="s">
        <v>641</v>
      </c>
      <c r="B19" s="21" t="s">
        <v>668</v>
      </c>
      <c r="C19" s="219" t="s">
        <v>74</v>
      </c>
      <c r="D19" s="21" t="s">
        <v>669</v>
      </c>
      <c r="E19" s="199">
        <v>11.96</v>
      </c>
      <c r="F19" s="199">
        <v>10.050000000000001</v>
      </c>
      <c r="G19" s="199">
        <v>9.11</v>
      </c>
      <c r="H19" s="199">
        <v>14.05</v>
      </c>
      <c r="I19" s="199">
        <v>66.19</v>
      </c>
      <c r="J19" s="225" t="s">
        <v>73</v>
      </c>
      <c r="K19" s="225" t="s">
        <v>657</v>
      </c>
    </row>
    <row r="20" spans="1:11" ht="15" customHeight="1" x14ac:dyDescent="0.25">
      <c r="A20" s="21" t="s">
        <v>641</v>
      </c>
      <c r="B20" s="21" t="s">
        <v>670</v>
      </c>
      <c r="C20" s="219" t="s">
        <v>80</v>
      </c>
      <c r="D20" s="21" t="s">
        <v>671</v>
      </c>
      <c r="E20" s="199">
        <v>22</v>
      </c>
      <c r="F20" s="199">
        <v>18</v>
      </c>
      <c r="G20" s="199">
        <v>108</v>
      </c>
      <c r="H20" s="199">
        <v>49</v>
      </c>
      <c r="I20" s="199">
        <v>378.78</v>
      </c>
      <c r="J20" s="225" t="s">
        <v>79</v>
      </c>
      <c r="K20" s="225" t="s">
        <v>644</v>
      </c>
    </row>
    <row r="21" spans="1:11" x14ac:dyDescent="0.25">
      <c r="A21" s="48" t="s">
        <v>641</v>
      </c>
      <c r="B21" s="48" t="s">
        <v>672</v>
      </c>
      <c r="C21" s="220" t="s">
        <v>87</v>
      </c>
      <c r="D21" s="48" t="s">
        <v>673</v>
      </c>
      <c r="E21" s="200">
        <v>15.95</v>
      </c>
      <c r="F21" s="200">
        <v>12.76</v>
      </c>
      <c r="G21" s="200">
        <v>52.36</v>
      </c>
      <c r="H21" s="200">
        <v>19.98</v>
      </c>
      <c r="I21" s="200">
        <v>94.14</v>
      </c>
      <c r="J21" s="226" t="s">
        <v>89</v>
      </c>
      <c r="K21" s="226" t="s">
        <v>644</v>
      </c>
    </row>
    <row r="22" spans="1:11" x14ac:dyDescent="0.25">
      <c r="A22" s="201" t="s">
        <v>1155</v>
      </c>
      <c r="B22" s="208"/>
      <c r="C22" s="221" t="s">
        <v>1260</v>
      </c>
      <c r="D22" s="198"/>
      <c r="E22" s="201">
        <v>294</v>
      </c>
      <c r="F22" s="201">
        <v>238.60999999999999</v>
      </c>
      <c r="G22" s="201">
        <v>1678.9199999999994</v>
      </c>
      <c r="H22" s="201">
        <v>958.49999999999989</v>
      </c>
      <c r="I22" s="201">
        <v>3559.44</v>
      </c>
      <c r="J22" s="227"/>
      <c r="K22" s="340"/>
    </row>
    <row r="23" spans="1:11" x14ac:dyDescent="0.25">
      <c r="A23" s="21" t="s">
        <v>611</v>
      </c>
      <c r="B23" s="21" t="s">
        <v>674</v>
      </c>
      <c r="C23" s="219" t="s">
        <v>33</v>
      </c>
      <c r="D23" s="21" t="s">
        <v>675</v>
      </c>
      <c r="E23" s="199">
        <v>6.7</v>
      </c>
      <c r="F23" s="199"/>
      <c r="G23" s="199">
        <v>1.86</v>
      </c>
      <c r="H23" s="199">
        <v>1.54</v>
      </c>
      <c r="I23" s="199">
        <v>22.06</v>
      </c>
      <c r="J23" s="225" t="s">
        <v>29</v>
      </c>
      <c r="K23" s="225" t="s">
        <v>657</v>
      </c>
    </row>
    <row r="24" spans="1:11" x14ac:dyDescent="0.25">
      <c r="A24" s="21" t="s">
        <v>611</v>
      </c>
      <c r="B24" s="21" t="s">
        <v>676</v>
      </c>
      <c r="C24" s="219" t="s">
        <v>576</v>
      </c>
      <c r="D24" s="21" t="s">
        <v>677</v>
      </c>
      <c r="E24" s="199">
        <v>9.9499999999999993</v>
      </c>
      <c r="F24" s="199">
        <v>8.35</v>
      </c>
      <c r="G24" s="199">
        <v>5.2</v>
      </c>
      <c r="H24" s="199">
        <v>10.49</v>
      </c>
      <c r="I24" s="199">
        <v>29.42</v>
      </c>
      <c r="J24" s="225" t="s">
        <v>29</v>
      </c>
      <c r="K24" s="225" t="s">
        <v>657</v>
      </c>
    </row>
    <row r="25" spans="1:11" x14ac:dyDescent="0.25">
      <c r="A25" s="21" t="s">
        <v>611</v>
      </c>
      <c r="B25" s="21" t="s">
        <v>678</v>
      </c>
      <c r="C25" s="219" t="s">
        <v>44</v>
      </c>
      <c r="D25" s="21" t="s">
        <v>679</v>
      </c>
      <c r="E25" s="199">
        <v>6.2</v>
      </c>
      <c r="F25" s="199"/>
      <c r="G25" s="199">
        <v>1.66</v>
      </c>
      <c r="H25" s="199">
        <v>1.36</v>
      </c>
      <c r="I25" s="199">
        <v>18.39</v>
      </c>
      <c r="J25" s="225" t="s">
        <v>29</v>
      </c>
      <c r="K25" s="225" t="s">
        <v>657</v>
      </c>
    </row>
    <row r="26" spans="1:11" x14ac:dyDescent="0.25">
      <c r="A26" s="21" t="s">
        <v>611</v>
      </c>
      <c r="B26" s="21" t="s">
        <v>680</v>
      </c>
      <c r="C26" s="219" t="s">
        <v>50</v>
      </c>
      <c r="D26" s="21" t="s">
        <v>681</v>
      </c>
      <c r="E26" s="199">
        <v>6.5</v>
      </c>
      <c r="F26" s="199"/>
      <c r="G26" s="199">
        <v>1.5</v>
      </c>
      <c r="H26" s="199">
        <v>1.82</v>
      </c>
      <c r="I26" s="199">
        <v>29.42</v>
      </c>
      <c r="J26" s="225" t="s">
        <v>29</v>
      </c>
      <c r="K26" s="225" t="s">
        <v>657</v>
      </c>
    </row>
    <row r="27" spans="1:11" x14ac:dyDescent="0.25">
      <c r="A27" s="201" t="s">
        <v>537</v>
      </c>
      <c r="B27" s="208"/>
      <c r="C27" s="221" t="s">
        <v>1261</v>
      </c>
      <c r="D27" s="198"/>
      <c r="E27" s="201">
        <v>29.349999999999998</v>
      </c>
      <c r="F27" s="201">
        <v>8.35</v>
      </c>
      <c r="G27" s="201">
        <v>10.220000000000001</v>
      </c>
      <c r="H27" s="201">
        <v>15.21</v>
      </c>
      <c r="I27" s="201">
        <v>99.29</v>
      </c>
      <c r="J27" s="227"/>
      <c r="K27" s="340"/>
    </row>
    <row r="28" spans="1:11" x14ac:dyDescent="0.25">
      <c r="A28" s="21" t="s">
        <v>612</v>
      </c>
      <c r="B28" s="21" t="s">
        <v>682</v>
      </c>
      <c r="C28" s="219" t="s">
        <v>94</v>
      </c>
      <c r="D28" s="21" t="s">
        <v>683</v>
      </c>
      <c r="E28" s="199">
        <v>10.98</v>
      </c>
      <c r="F28" s="199">
        <v>7.95</v>
      </c>
      <c r="G28" s="199">
        <v>6.27</v>
      </c>
      <c r="H28" s="199">
        <v>5.0199999999999996</v>
      </c>
      <c r="I28" s="199">
        <v>44.13</v>
      </c>
      <c r="J28" s="225" t="s">
        <v>29</v>
      </c>
      <c r="K28" s="225" t="s">
        <v>644</v>
      </c>
    </row>
    <row r="29" spans="1:11" x14ac:dyDescent="0.25">
      <c r="A29" s="21" t="s">
        <v>612</v>
      </c>
      <c r="B29" s="21" t="s">
        <v>684</v>
      </c>
      <c r="C29" s="219" t="s">
        <v>97</v>
      </c>
      <c r="D29" s="21" t="s">
        <v>685</v>
      </c>
      <c r="E29" s="199">
        <v>11</v>
      </c>
      <c r="F29" s="199">
        <v>8.84</v>
      </c>
      <c r="G29" s="199">
        <v>9</v>
      </c>
      <c r="H29" s="199">
        <v>9.94</v>
      </c>
      <c r="I29" s="199">
        <v>55.16</v>
      </c>
      <c r="J29" s="225" t="s">
        <v>29</v>
      </c>
      <c r="K29" s="225" t="s">
        <v>657</v>
      </c>
    </row>
    <row r="30" spans="1:11" x14ac:dyDescent="0.25">
      <c r="A30" s="21" t="s">
        <v>612</v>
      </c>
      <c r="B30" s="21" t="s">
        <v>686</v>
      </c>
      <c r="C30" s="219" t="s">
        <v>289</v>
      </c>
      <c r="D30" s="21" t="s">
        <v>687</v>
      </c>
      <c r="E30" s="199">
        <v>11</v>
      </c>
      <c r="F30" s="199">
        <v>9</v>
      </c>
      <c r="G30" s="199">
        <v>6.4</v>
      </c>
      <c r="H30" s="199">
        <v>6.61</v>
      </c>
      <c r="I30" s="199">
        <v>77.959999999999994</v>
      </c>
      <c r="J30" s="225" t="s">
        <v>29</v>
      </c>
      <c r="K30" s="225" t="s">
        <v>644</v>
      </c>
    </row>
    <row r="31" spans="1:11" x14ac:dyDescent="0.25">
      <c r="A31" s="21" t="s">
        <v>612</v>
      </c>
      <c r="B31" s="21" t="s">
        <v>688</v>
      </c>
      <c r="C31" s="219" t="s">
        <v>689</v>
      </c>
      <c r="D31" s="21" t="s">
        <v>690</v>
      </c>
      <c r="E31" s="199">
        <v>14.46</v>
      </c>
      <c r="F31" s="199">
        <v>12.64</v>
      </c>
      <c r="G31" s="199">
        <v>14</v>
      </c>
      <c r="H31" s="199">
        <v>13.62</v>
      </c>
      <c r="I31" s="199">
        <v>89.73</v>
      </c>
      <c r="J31" s="225" t="s">
        <v>29</v>
      </c>
      <c r="K31" s="225" t="s">
        <v>657</v>
      </c>
    </row>
    <row r="32" spans="1:11" x14ac:dyDescent="0.25">
      <c r="A32" s="21" t="s">
        <v>612</v>
      </c>
      <c r="B32" s="21" t="s">
        <v>691</v>
      </c>
      <c r="C32" s="219" t="s">
        <v>100</v>
      </c>
      <c r="D32" s="21" t="s">
        <v>692</v>
      </c>
      <c r="E32" s="199">
        <v>15.5</v>
      </c>
      <c r="F32" s="199">
        <v>12.75</v>
      </c>
      <c r="G32" s="199">
        <v>23</v>
      </c>
      <c r="H32" s="199">
        <v>19.98</v>
      </c>
      <c r="I32" s="199">
        <v>106.65</v>
      </c>
      <c r="J32" s="225" t="s">
        <v>86</v>
      </c>
      <c r="K32" s="225" t="s">
        <v>644</v>
      </c>
    </row>
    <row r="33" spans="1:11" x14ac:dyDescent="0.25">
      <c r="A33" s="21" t="s">
        <v>612</v>
      </c>
      <c r="B33" s="21" t="s">
        <v>693</v>
      </c>
      <c r="C33" s="219" t="s">
        <v>103</v>
      </c>
      <c r="D33" s="21" t="s">
        <v>694</v>
      </c>
      <c r="E33" s="199">
        <v>16</v>
      </c>
      <c r="F33" s="199">
        <v>13.2</v>
      </c>
      <c r="G33" s="199">
        <v>27.22</v>
      </c>
      <c r="H33" s="199">
        <v>25.38</v>
      </c>
      <c r="I33" s="199">
        <v>102.97</v>
      </c>
      <c r="J33" s="225" t="s">
        <v>86</v>
      </c>
      <c r="K33" s="225" t="s">
        <v>644</v>
      </c>
    </row>
    <row r="34" spans="1:11" x14ac:dyDescent="0.25">
      <c r="A34" s="21" t="s">
        <v>612</v>
      </c>
      <c r="B34" s="21" t="s">
        <v>695</v>
      </c>
      <c r="C34" s="219" t="s">
        <v>105</v>
      </c>
      <c r="D34" s="21" t="s">
        <v>696</v>
      </c>
      <c r="E34" s="199">
        <v>17.7</v>
      </c>
      <c r="F34" s="199">
        <v>14.8</v>
      </c>
      <c r="G34" s="199">
        <v>35.61</v>
      </c>
      <c r="H34" s="199">
        <v>33.67</v>
      </c>
      <c r="I34" s="199">
        <v>176.52</v>
      </c>
      <c r="J34" s="225" t="s">
        <v>89</v>
      </c>
      <c r="K34" s="225" t="s">
        <v>644</v>
      </c>
    </row>
    <row r="35" spans="1:11" x14ac:dyDescent="0.25">
      <c r="A35" s="21" t="s">
        <v>612</v>
      </c>
      <c r="B35" s="21" t="s">
        <v>697</v>
      </c>
      <c r="C35" s="219" t="s">
        <v>108</v>
      </c>
      <c r="D35" s="21" t="s">
        <v>698</v>
      </c>
      <c r="E35" s="199">
        <v>13.1</v>
      </c>
      <c r="F35" s="199">
        <v>10.93</v>
      </c>
      <c r="G35" s="199">
        <v>11.58</v>
      </c>
      <c r="H35" s="199">
        <v>11.3</v>
      </c>
      <c r="I35" s="199">
        <v>88.26</v>
      </c>
      <c r="J35" s="225" t="s">
        <v>89</v>
      </c>
      <c r="K35" s="225" t="s">
        <v>657</v>
      </c>
    </row>
    <row r="36" spans="1:11" x14ac:dyDescent="0.25">
      <c r="A36" s="201" t="s">
        <v>538</v>
      </c>
      <c r="B36" s="208"/>
      <c r="C36" s="221" t="s">
        <v>1262</v>
      </c>
      <c r="D36" s="198"/>
      <c r="E36" s="201">
        <v>109.74</v>
      </c>
      <c r="F36" s="201">
        <v>90.109999999999985</v>
      </c>
      <c r="G36" s="201">
        <v>133.08000000000001</v>
      </c>
      <c r="H36" s="201">
        <v>125.52</v>
      </c>
      <c r="I36" s="201">
        <v>741.38</v>
      </c>
      <c r="J36" s="227"/>
      <c r="K36" s="340"/>
    </row>
    <row r="37" spans="1:11" x14ac:dyDescent="0.25">
      <c r="A37" s="21" t="s">
        <v>699</v>
      </c>
      <c r="B37" s="21" t="s">
        <v>700</v>
      </c>
      <c r="C37" s="219" t="s">
        <v>110</v>
      </c>
      <c r="D37" s="21" t="s">
        <v>701</v>
      </c>
      <c r="E37" s="199">
        <v>10.3</v>
      </c>
      <c r="F37" s="199">
        <v>8.6</v>
      </c>
      <c r="G37" s="199">
        <v>8.5500000000000007</v>
      </c>
      <c r="H37" s="199">
        <v>7.83</v>
      </c>
      <c r="I37" s="199">
        <v>17.649999999999999</v>
      </c>
      <c r="J37" s="225" t="s">
        <v>29</v>
      </c>
      <c r="K37" s="341" t="s">
        <v>657</v>
      </c>
    </row>
    <row r="38" spans="1:11" x14ac:dyDescent="0.25">
      <c r="A38" s="21" t="s">
        <v>699</v>
      </c>
      <c r="B38" s="21" t="s">
        <v>702</v>
      </c>
      <c r="C38" s="219" t="s">
        <v>115</v>
      </c>
      <c r="D38" s="21" t="s">
        <v>703</v>
      </c>
      <c r="E38" s="199">
        <v>5.35</v>
      </c>
      <c r="F38" s="199"/>
      <c r="G38" s="199">
        <v>1.39</v>
      </c>
      <c r="H38" s="199">
        <v>1.26</v>
      </c>
      <c r="I38" s="199">
        <v>18.39</v>
      </c>
      <c r="J38" s="225" t="s">
        <v>29</v>
      </c>
      <c r="K38" s="341" t="s">
        <v>657</v>
      </c>
    </row>
    <row r="39" spans="1:11" x14ac:dyDescent="0.25">
      <c r="A39" s="21" t="s">
        <v>699</v>
      </c>
      <c r="B39" s="21" t="s">
        <v>704</v>
      </c>
      <c r="C39" s="219" t="s">
        <v>118</v>
      </c>
      <c r="D39" s="21" t="s">
        <v>705</v>
      </c>
      <c r="E39" s="199">
        <v>12.84</v>
      </c>
      <c r="F39" s="199">
        <v>10.75</v>
      </c>
      <c r="G39" s="199">
        <v>12.41</v>
      </c>
      <c r="H39" s="199">
        <v>12.32</v>
      </c>
      <c r="I39" s="199">
        <v>66.19</v>
      </c>
      <c r="J39" s="225" t="s">
        <v>29</v>
      </c>
      <c r="K39" s="341" t="s">
        <v>657</v>
      </c>
    </row>
    <row r="40" spans="1:11" x14ac:dyDescent="0.25">
      <c r="A40" s="21" t="s">
        <v>699</v>
      </c>
      <c r="B40" s="21" t="s">
        <v>706</v>
      </c>
      <c r="C40" s="219" t="s">
        <v>120</v>
      </c>
      <c r="D40" s="21" t="s">
        <v>707</v>
      </c>
      <c r="E40" s="199">
        <v>7.99</v>
      </c>
      <c r="F40" s="199">
        <v>6.84</v>
      </c>
      <c r="G40" s="199">
        <v>3.87</v>
      </c>
      <c r="H40" s="199">
        <v>4.7</v>
      </c>
      <c r="I40" s="199">
        <v>29.42</v>
      </c>
      <c r="J40" s="225" t="s">
        <v>29</v>
      </c>
      <c r="K40" s="341" t="s">
        <v>657</v>
      </c>
    </row>
    <row r="41" spans="1:11" x14ac:dyDescent="0.25">
      <c r="A41" s="21" t="s">
        <v>699</v>
      </c>
      <c r="B41" s="21" t="s">
        <v>708</v>
      </c>
      <c r="C41" s="219" t="s">
        <v>121</v>
      </c>
      <c r="D41" s="21" t="s">
        <v>709</v>
      </c>
      <c r="E41" s="199">
        <v>7.5</v>
      </c>
      <c r="F41" s="199">
        <v>6.07</v>
      </c>
      <c r="G41" s="199">
        <v>1.51</v>
      </c>
      <c r="H41" s="199">
        <v>2.5299999999999998</v>
      </c>
      <c r="I41" s="199">
        <v>8.83</v>
      </c>
      <c r="J41" s="225" t="s">
        <v>29</v>
      </c>
      <c r="K41" s="341" t="s">
        <v>657</v>
      </c>
    </row>
    <row r="42" spans="1:11" ht="15" customHeight="1" x14ac:dyDescent="0.25">
      <c r="A42" s="21" t="s">
        <v>699</v>
      </c>
      <c r="B42" s="21" t="s">
        <v>710</v>
      </c>
      <c r="C42" s="219" t="s">
        <v>711</v>
      </c>
      <c r="D42" s="21" t="s">
        <v>712</v>
      </c>
      <c r="E42" s="199">
        <v>12.99</v>
      </c>
      <c r="F42" s="199"/>
      <c r="G42" s="199">
        <v>19.989999999999998</v>
      </c>
      <c r="H42" s="199">
        <v>30.81</v>
      </c>
      <c r="I42" s="199">
        <v>95.61</v>
      </c>
      <c r="J42" s="225" t="s">
        <v>86</v>
      </c>
      <c r="K42" s="341" t="s">
        <v>713</v>
      </c>
    </row>
    <row r="43" spans="1:11" x14ac:dyDescent="0.25">
      <c r="A43" s="201" t="s">
        <v>1156</v>
      </c>
      <c r="B43" s="208"/>
      <c r="C43" s="221" t="s">
        <v>1263</v>
      </c>
      <c r="D43" s="198"/>
      <c r="E43" s="201">
        <v>56.970000000000006</v>
      </c>
      <c r="F43" s="201">
        <v>32.260000000000005</v>
      </c>
      <c r="G43" s="201">
        <v>47.72</v>
      </c>
      <c r="H43" s="201">
        <v>59.45</v>
      </c>
      <c r="I43" s="201">
        <v>236.08999999999997</v>
      </c>
      <c r="J43" s="227"/>
      <c r="K43" s="340"/>
    </row>
    <row r="44" spans="1:11" x14ac:dyDescent="0.25">
      <c r="A44" s="21" t="s">
        <v>614</v>
      </c>
      <c r="B44" s="21" t="s">
        <v>714</v>
      </c>
      <c r="C44" s="219" t="s">
        <v>126</v>
      </c>
      <c r="D44" s="21" t="s">
        <v>715</v>
      </c>
      <c r="E44" s="199">
        <v>6</v>
      </c>
      <c r="F44" s="199"/>
      <c r="G44" s="199">
        <v>1.1499999999999999</v>
      </c>
      <c r="H44" s="199">
        <v>2.2000000000000002</v>
      </c>
      <c r="I44" s="199">
        <v>18.39</v>
      </c>
      <c r="J44" s="225" t="s">
        <v>29</v>
      </c>
      <c r="K44" s="341" t="s">
        <v>716</v>
      </c>
    </row>
    <row r="45" spans="1:11" x14ac:dyDescent="0.25">
      <c r="A45" s="21" t="s">
        <v>614</v>
      </c>
      <c r="B45" s="21" t="s">
        <v>717</v>
      </c>
      <c r="C45" s="219" t="s">
        <v>129</v>
      </c>
      <c r="D45" s="21" t="s">
        <v>718</v>
      </c>
      <c r="E45" s="199">
        <v>5.99</v>
      </c>
      <c r="F45" s="199"/>
      <c r="G45" s="199">
        <v>1.45</v>
      </c>
      <c r="H45" s="199">
        <v>2.4300000000000002</v>
      </c>
      <c r="I45" s="199">
        <v>17.28</v>
      </c>
      <c r="J45" s="225" t="s">
        <v>29</v>
      </c>
      <c r="K45" s="341" t="s">
        <v>716</v>
      </c>
    </row>
    <row r="46" spans="1:11" x14ac:dyDescent="0.25">
      <c r="A46" s="21" t="s">
        <v>614</v>
      </c>
      <c r="B46" s="21" t="s">
        <v>719</v>
      </c>
      <c r="C46" s="219" t="s">
        <v>134</v>
      </c>
      <c r="D46" s="21" t="s">
        <v>720</v>
      </c>
      <c r="E46" s="199">
        <v>6.08</v>
      </c>
      <c r="F46" s="199"/>
      <c r="G46" s="199">
        <v>1.17</v>
      </c>
      <c r="H46" s="199">
        <v>2.11</v>
      </c>
      <c r="I46" s="199">
        <v>22.06</v>
      </c>
      <c r="J46" s="225" t="s">
        <v>29</v>
      </c>
      <c r="K46" s="341" t="s">
        <v>716</v>
      </c>
    </row>
    <row r="47" spans="1:11" x14ac:dyDescent="0.25">
      <c r="A47" s="21" t="s">
        <v>614</v>
      </c>
      <c r="B47" s="21" t="s">
        <v>721</v>
      </c>
      <c r="C47" s="219" t="s">
        <v>136</v>
      </c>
      <c r="D47" s="21" t="s">
        <v>722</v>
      </c>
      <c r="E47" s="199">
        <v>13.6</v>
      </c>
      <c r="F47" s="199"/>
      <c r="G47" s="199">
        <v>7.03</v>
      </c>
      <c r="H47" s="199">
        <v>8.8000000000000007</v>
      </c>
      <c r="I47" s="199">
        <v>70.61</v>
      </c>
      <c r="J47" s="225" t="s">
        <v>29</v>
      </c>
      <c r="K47" s="341" t="s">
        <v>716</v>
      </c>
    </row>
    <row r="48" spans="1:11" x14ac:dyDescent="0.25">
      <c r="A48" s="21" t="s">
        <v>614</v>
      </c>
      <c r="B48" s="21" t="s">
        <v>723</v>
      </c>
      <c r="C48" s="219" t="s">
        <v>138</v>
      </c>
      <c r="D48" s="21" t="s">
        <v>724</v>
      </c>
      <c r="E48" s="199">
        <v>10.7</v>
      </c>
      <c r="F48" s="199"/>
      <c r="G48" s="199">
        <v>6.98</v>
      </c>
      <c r="H48" s="199">
        <v>10.220000000000001</v>
      </c>
      <c r="I48" s="199">
        <v>73.55</v>
      </c>
      <c r="J48" s="225" t="s">
        <v>29</v>
      </c>
      <c r="K48" s="341" t="s">
        <v>716</v>
      </c>
    </row>
    <row r="49" spans="1:11" x14ac:dyDescent="0.25">
      <c r="A49" s="21" t="s">
        <v>614</v>
      </c>
      <c r="B49" s="21" t="s">
        <v>725</v>
      </c>
      <c r="C49" s="219" t="s">
        <v>140</v>
      </c>
      <c r="D49" s="21" t="s">
        <v>726</v>
      </c>
      <c r="E49" s="199">
        <v>11.98</v>
      </c>
      <c r="F49" s="199">
        <v>10.36</v>
      </c>
      <c r="G49" s="199">
        <v>11.22</v>
      </c>
      <c r="H49" s="199">
        <v>9.6199999999999992</v>
      </c>
      <c r="I49" s="199">
        <v>17.649999999999999</v>
      </c>
      <c r="J49" s="225" t="s">
        <v>29</v>
      </c>
      <c r="K49" s="341" t="s">
        <v>657</v>
      </c>
    </row>
    <row r="50" spans="1:11" x14ac:dyDescent="0.25">
      <c r="A50" s="21" t="s">
        <v>614</v>
      </c>
      <c r="B50" s="21" t="s">
        <v>727</v>
      </c>
      <c r="C50" s="219" t="s">
        <v>143</v>
      </c>
      <c r="D50" s="21" t="s">
        <v>728</v>
      </c>
      <c r="E50" s="199">
        <v>6.82</v>
      </c>
      <c r="F50" s="199"/>
      <c r="G50" s="199">
        <v>1.5</v>
      </c>
      <c r="H50" s="199">
        <v>2.2000000000000002</v>
      </c>
      <c r="I50" s="199">
        <v>20.59</v>
      </c>
      <c r="J50" s="225" t="s">
        <v>29</v>
      </c>
      <c r="K50" s="341" t="s">
        <v>716</v>
      </c>
    </row>
    <row r="51" spans="1:11" x14ac:dyDescent="0.25">
      <c r="A51" s="21" t="s">
        <v>614</v>
      </c>
      <c r="B51" s="21" t="s">
        <v>729</v>
      </c>
      <c r="C51" s="219" t="s">
        <v>147</v>
      </c>
      <c r="D51" s="21" t="s">
        <v>730</v>
      </c>
      <c r="E51" s="199">
        <v>7.19</v>
      </c>
      <c r="F51" s="199"/>
      <c r="G51" s="199">
        <v>2.11</v>
      </c>
      <c r="H51" s="199">
        <v>2.25</v>
      </c>
      <c r="I51" s="199">
        <v>17.649999999999999</v>
      </c>
      <c r="J51" s="225" t="s">
        <v>29</v>
      </c>
      <c r="K51" s="341" t="s">
        <v>716</v>
      </c>
    </row>
    <row r="52" spans="1:11" x14ac:dyDescent="0.25">
      <c r="A52" s="21" t="s">
        <v>614</v>
      </c>
      <c r="B52" s="21" t="s">
        <v>731</v>
      </c>
      <c r="C52" s="219" t="s">
        <v>152</v>
      </c>
      <c r="D52" s="21" t="s">
        <v>732</v>
      </c>
      <c r="E52" s="199">
        <v>4.22</v>
      </c>
      <c r="F52" s="199"/>
      <c r="G52" s="199">
        <v>0.54</v>
      </c>
      <c r="H52" s="199">
        <v>0.91</v>
      </c>
      <c r="I52" s="199">
        <v>11.03</v>
      </c>
      <c r="J52" s="225" t="s">
        <v>29</v>
      </c>
      <c r="K52" s="341" t="s">
        <v>716</v>
      </c>
    </row>
    <row r="53" spans="1:11" x14ac:dyDescent="0.25">
      <c r="A53" s="21" t="s">
        <v>614</v>
      </c>
      <c r="B53" s="21" t="s">
        <v>733</v>
      </c>
      <c r="C53" s="219" t="s">
        <v>149</v>
      </c>
      <c r="D53" s="21" t="s">
        <v>734</v>
      </c>
      <c r="E53" s="199">
        <v>4.5</v>
      </c>
      <c r="F53" s="199"/>
      <c r="G53" s="199">
        <v>0.8</v>
      </c>
      <c r="H53" s="199">
        <v>1.1000000000000001</v>
      </c>
      <c r="I53" s="199">
        <v>5.88</v>
      </c>
      <c r="J53" s="225" t="s">
        <v>29</v>
      </c>
      <c r="K53" s="341" t="s">
        <v>716</v>
      </c>
    </row>
    <row r="54" spans="1:11" x14ac:dyDescent="0.25">
      <c r="A54" s="21" t="s">
        <v>614</v>
      </c>
      <c r="B54" s="21" t="s">
        <v>735</v>
      </c>
      <c r="C54" s="219" t="s">
        <v>154</v>
      </c>
      <c r="D54" s="21" t="s">
        <v>736</v>
      </c>
      <c r="E54" s="199">
        <v>9.2100000000000009</v>
      </c>
      <c r="F54" s="199">
        <v>7.38</v>
      </c>
      <c r="G54" s="199">
        <v>3.79</v>
      </c>
      <c r="H54" s="199">
        <v>5.16</v>
      </c>
      <c r="I54" s="199">
        <v>30.89</v>
      </c>
      <c r="J54" s="225" t="s">
        <v>29</v>
      </c>
      <c r="K54" s="341" t="s">
        <v>716</v>
      </c>
    </row>
    <row r="55" spans="1:11" x14ac:dyDescent="0.25">
      <c r="A55" s="21" t="s">
        <v>614</v>
      </c>
      <c r="B55" s="21" t="s">
        <v>737</v>
      </c>
      <c r="C55" s="219" t="s">
        <v>158</v>
      </c>
      <c r="D55" s="21" t="s">
        <v>738</v>
      </c>
      <c r="E55" s="199">
        <v>10.38</v>
      </c>
      <c r="F55" s="199">
        <v>8.32</v>
      </c>
      <c r="G55" s="199">
        <v>5.26</v>
      </c>
      <c r="H55" s="199">
        <v>5.0199999999999996</v>
      </c>
      <c r="I55" s="199">
        <v>66.19</v>
      </c>
      <c r="J55" s="225" t="s">
        <v>29</v>
      </c>
      <c r="K55" s="341" t="s">
        <v>644</v>
      </c>
    </row>
    <row r="56" spans="1:11" x14ac:dyDescent="0.25">
      <c r="A56" s="21" t="s">
        <v>614</v>
      </c>
      <c r="B56" s="21" t="s">
        <v>739</v>
      </c>
      <c r="C56" s="219" t="s">
        <v>160</v>
      </c>
      <c r="D56" s="21" t="s">
        <v>740</v>
      </c>
      <c r="E56" s="199">
        <v>10.99</v>
      </c>
      <c r="F56" s="199">
        <v>9</v>
      </c>
      <c r="G56" s="199">
        <v>6.73</v>
      </c>
      <c r="H56" s="199">
        <v>6.61</v>
      </c>
      <c r="I56" s="199">
        <v>47.07</v>
      </c>
      <c r="J56" s="225" t="s">
        <v>29</v>
      </c>
      <c r="K56" s="341" t="s">
        <v>644</v>
      </c>
    </row>
    <row r="57" spans="1:11" x14ac:dyDescent="0.25">
      <c r="A57" s="21" t="s">
        <v>614</v>
      </c>
      <c r="B57" s="21" t="s">
        <v>741</v>
      </c>
      <c r="C57" s="219" t="s">
        <v>161</v>
      </c>
      <c r="D57" s="21" t="s">
        <v>742</v>
      </c>
      <c r="E57" s="199">
        <v>9.84</v>
      </c>
      <c r="F57" s="199"/>
      <c r="G57" s="199">
        <v>4.6399999999999997</v>
      </c>
      <c r="H57" s="199">
        <v>9.18</v>
      </c>
      <c r="I57" s="199">
        <v>54.43</v>
      </c>
      <c r="J57" s="225" t="s">
        <v>29</v>
      </c>
      <c r="K57" s="341" t="s">
        <v>716</v>
      </c>
    </row>
    <row r="58" spans="1:11" x14ac:dyDescent="0.25">
      <c r="A58" s="21" t="s">
        <v>614</v>
      </c>
      <c r="B58" s="21" t="s">
        <v>743</v>
      </c>
      <c r="C58" s="219" t="s">
        <v>163</v>
      </c>
      <c r="D58" s="21" t="s">
        <v>744</v>
      </c>
      <c r="E58" s="199">
        <v>8</v>
      </c>
      <c r="F58" s="199"/>
      <c r="G58" s="199">
        <v>2.52</v>
      </c>
      <c r="H58" s="199">
        <v>3.85</v>
      </c>
      <c r="I58" s="199">
        <v>26.48</v>
      </c>
      <c r="J58" s="225" t="s">
        <v>29</v>
      </c>
      <c r="K58" s="341" t="s">
        <v>716</v>
      </c>
    </row>
    <row r="59" spans="1:11" x14ac:dyDescent="0.25">
      <c r="A59" s="21" t="s">
        <v>614</v>
      </c>
      <c r="B59" s="21" t="s">
        <v>745</v>
      </c>
      <c r="C59" s="219" t="s">
        <v>165</v>
      </c>
      <c r="D59" s="21" t="s">
        <v>746</v>
      </c>
      <c r="E59" s="199">
        <v>6.03</v>
      </c>
      <c r="F59" s="199">
        <v>5.95</v>
      </c>
      <c r="G59" s="199">
        <v>1.52</v>
      </c>
      <c r="H59" s="199">
        <v>2.81</v>
      </c>
      <c r="I59" s="199">
        <v>18.39</v>
      </c>
      <c r="J59" s="225" t="s">
        <v>29</v>
      </c>
      <c r="K59" s="341" t="s">
        <v>657</v>
      </c>
    </row>
    <row r="60" spans="1:11" x14ac:dyDescent="0.25">
      <c r="A60" s="21" t="s">
        <v>614</v>
      </c>
      <c r="B60" s="21" t="s">
        <v>747</v>
      </c>
      <c r="C60" s="219" t="s">
        <v>580</v>
      </c>
      <c r="D60" s="21" t="s">
        <v>748</v>
      </c>
      <c r="E60" s="199">
        <v>9.9499999999999993</v>
      </c>
      <c r="F60" s="199">
        <v>8.9600000000000009</v>
      </c>
      <c r="G60" s="199">
        <v>6.24</v>
      </c>
      <c r="H60" s="199">
        <v>10.1</v>
      </c>
      <c r="I60" s="199">
        <v>29.41</v>
      </c>
      <c r="J60" s="225" t="s">
        <v>29</v>
      </c>
      <c r="K60" s="341" t="s">
        <v>713</v>
      </c>
    </row>
    <row r="61" spans="1:11" x14ac:dyDescent="0.25">
      <c r="A61" s="21" t="s">
        <v>614</v>
      </c>
      <c r="B61" s="21" t="s">
        <v>749</v>
      </c>
      <c r="C61" s="219" t="s">
        <v>167</v>
      </c>
      <c r="D61" s="21" t="s">
        <v>750</v>
      </c>
      <c r="E61" s="199">
        <v>6</v>
      </c>
      <c r="F61" s="199"/>
      <c r="G61" s="199">
        <v>1.27</v>
      </c>
      <c r="H61" s="199">
        <v>2.42</v>
      </c>
      <c r="I61" s="199">
        <v>18.39</v>
      </c>
      <c r="J61" s="225" t="s">
        <v>29</v>
      </c>
      <c r="K61" s="341" t="s">
        <v>716</v>
      </c>
    </row>
    <row r="62" spans="1:11" x14ac:dyDescent="0.25">
      <c r="A62" s="21" t="s">
        <v>614</v>
      </c>
      <c r="B62" s="21" t="s">
        <v>751</v>
      </c>
      <c r="C62" s="219" t="s">
        <v>169</v>
      </c>
      <c r="D62" s="21" t="s">
        <v>752</v>
      </c>
      <c r="E62" s="199">
        <v>7.4</v>
      </c>
      <c r="F62" s="199">
        <v>6.5</v>
      </c>
      <c r="G62" s="199">
        <v>2.4</v>
      </c>
      <c r="H62" s="199">
        <v>4.8600000000000003</v>
      </c>
      <c r="I62" s="199">
        <v>16.18</v>
      </c>
      <c r="J62" s="225" t="s">
        <v>29</v>
      </c>
      <c r="K62" s="341" t="s">
        <v>657</v>
      </c>
    </row>
    <row r="63" spans="1:11" x14ac:dyDescent="0.25">
      <c r="A63" s="21" t="s">
        <v>614</v>
      </c>
      <c r="B63" s="21" t="s">
        <v>753</v>
      </c>
      <c r="C63" s="219" t="s">
        <v>171</v>
      </c>
      <c r="D63" s="21" t="s">
        <v>754</v>
      </c>
      <c r="E63" s="199">
        <v>9.4</v>
      </c>
      <c r="F63" s="199"/>
      <c r="G63" s="199">
        <v>5.38</v>
      </c>
      <c r="H63" s="199">
        <v>6.01</v>
      </c>
      <c r="I63" s="199">
        <v>58.84</v>
      </c>
      <c r="J63" s="225" t="s">
        <v>29</v>
      </c>
      <c r="K63" s="341" t="s">
        <v>716</v>
      </c>
    </row>
    <row r="64" spans="1:11" x14ac:dyDescent="0.25">
      <c r="A64" s="21" t="s">
        <v>614</v>
      </c>
      <c r="B64" s="21" t="s">
        <v>755</v>
      </c>
      <c r="C64" s="219" t="s">
        <v>173</v>
      </c>
      <c r="D64" s="21" t="s">
        <v>756</v>
      </c>
      <c r="E64" s="199">
        <v>9</v>
      </c>
      <c r="F64" s="199">
        <v>8.35</v>
      </c>
      <c r="G64" s="199">
        <v>4.1900000000000004</v>
      </c>
      <c r="H64" s="199">
        <v>5.33</v>
      </c>
      <c r="I64" s="199">
        <v>20.59</v>
      </c>
      <c r="J64" s="225" t="s">
        <v>29</v>
      </c>
      <c r="K64" s="341" t="s">
        <v>716</v>
      </c>
    </row>
    <row r="65" spans="1:11" x14ac:dyDescent="0.25">
      <c r="A65" s="21" t="s">
        <v>614</v>
      </c>
      <c r="B65" s="21" t="s">
        <v>757</v>
      </c>
      <c r="C65" s="219" t="s">
        <v>175</v>
      </c>
      <c r="D65" s="21" t="s">
        <v>758</v>
      </c>
      <c r="E65" s="199">
        <v>8.3000000000000007</v>
      </c>
      <c r="F65" s="199">
        <v>7.84</v>
      </c>
      <c r="G65" s="199">
        <v>3.34</v>
      </c>
      <c r="H65" s="199">
        <v>5.33</v>
      </c>
      <c r="I65" s="199">
        <v>44.13</v>
      </c>
      <c r="J65" s="225" t="s">
        <v>29</v>
      </c>
      <c r="K65" s="341" t="s">
        <v>716</v>
      </c>
    </row>
    <row r="66" spans="1:11" x14ac:dyDescent="0.25">
      <c r="A66" s="21" t="s">
        <v>614</v>
      </c>
      <c r="B66" s="21" t="s">
        <v>759</v>
      </c>
      <c r="C66" s="219" t="s">
        <v>177</v>
      </c>
      <c r="D66" s="21" t="s">
        <v>760</v>
      </c>
      <c r="E66" s="199">
        <v>9.9</v>
      </c>
      <c r="F66" s="199">
        <v>7.92</v>
      </c>
      <c r="G66" s="199">
        <v>4.5999999999999996</v>
      </c>
      <c r="H66" s="199">
        <v>5.4</v>
      </c>
      <c r="I66" s="199">
        <v>44.13</v>
      </c>
      <c r="J66" s="225" t="s">
        <v>29</v>
      </c>
      <c r="K66" s="341" t="s">
        <v>657</v>
      </c>
    </row>
    <row r="67" spans="1:11" x14ac:dyDescent="0.25">
      <c r="A67" s="21" t="s">
        <v>614</v>
      </c>
      <c r="B67" s="21" t="s">
        <v>761</v>
      </c>
      <c r="C67" s="219" t="s">
        <v>179</v>
      </c>
      <c r="D67" s="21" t="s">
        <v>762</v>
      </c>
      <c r="E67" s="199">
        <v>8.99</v>
      </c>
      <c r="F67" s="199">
        <v>7.81</v>
      </c>
      <c r="G67" s="199">
        <v>5.03</v>
      </c>
      <c r="H67" s="199">
        <v>6.3</v>
      </c>
      <c r="I67" s="199">
        <v>25.74</v>
      </c>
      <c r="J67" s="225" t="s">
        <v>29</v>
      </c>
      <c r="K67" s="341" t="s">
        <v>31</v>
      </c>
    </row>
    <row r="68" spans="1:11" x14ac:dyDescent="0.25">
      <c r="A68" s="21" t="s">
        <v>614</v>
      </c>
      <c r="B68" s="21" t="s">
        <v>763</v>
      </c>
      <c r="C68" s="219" t="s">
        <v>183</v>
      </c>
      <c r="D68" s="21" t="s">
        <v>764</v>
      </c>
      <c r="E68" s="199">
        <v>8.98</v>
      </c>
      <c r="F68" s="199">
        <v>7.35</v>
      </c>
      <c r="G68" s="199">
        <v>4.34</v>
      </c>
      <c r="H68" s="199">
        <v>4.91</v>
      </c>
      <c r="I68" s="199">
        <v>51.48</v>
      </c>
      <c r="J68" s="225" t="s">
        <v>29</v>
      </c>
      <c r="K68" s="341" t="s">
        <v>657</v>
      </c>
    </row>
    <row r="69" spans="1:11" x14ac:dyDescent="0.25">
      <c r="A69" s="21" t="s">
        <v>614</v>
      </c>
      <c r="B69" s="21" t="s">
        <v>765</v>
      </c>
      <c r="C69" s="219" t="s">
        <v>185</v>
      </c>
      <c r="D69" s="21" t="s">
        <v>766</v>
      </c>
      <c r="E69" s="199">
        <v>8.6999999999999993</v>
      </c>
      <c r="F69" s="199"/>
      <c r="G69" s="199">
        <v>3.55</v>
      </c>
      <c r="H69" s="199">
        <v>5.21</v>
      </c>
      <c r="I69" s="199">
        <v>66.19</v>
      </c>
      <c r="J69" s="225" t="s">
        <v>29</v>
      </c>
      <c r="K69" s="341" t="s">
        <v>716</v>
      </c>
    </row>
    <row r="70" spans="1:11" x14ac:dyDescent="0.25">
      <c r="A70" s="21" t="s">
        <v>614</v>
      </c>
      <c r="B70" s="21" t="s">
        <v>767</v>
      </c>
      <c r="C70" s="219" t="s">
        <v>123</v>
      </c>
      <c r="D70" s="21" t="s">
        <v>768</v>
      </c>
      <c r="E70" s="199">
        <v>6.5</v>
      </c>
      <c r="F70" s="199"/>
      <c r="G70" s="199">
        <v>1.47</v>
      </c>
      <c r="H70" s="199">
        <v>2.7</v>
      </c>
      <c r="I70" s="199">
        <v>44.13</v>
      </c>
      <c r="J70" s="225" t="s">
        <v>29</v>
      </c>
      <c r="K70" s="341" t="s">
        <v>716</v>
      </c>
    </row>
    <row r="71" spans="1:11" x14ac:dyDescent="0.25">
      <c r="A71" s="21" t="s">
        <v>614</v>
      </c>
      <c r="B71" s="21" t="s">
        <v>769</v>
      </c>
      <c r="C71" s="219" t="s">
        <v>186</v>
      </c>
      <c r="D71" s="21" t="s">
        <v>770</v>
      </c>
      <c r="E71" s="199">
        <v>6.86</v>
      </c>
      <c r="F71" s="199">
        <v>5.5</v>
      </c>
      <c r="G71" s="199">
        <v>1.21</v>
      </c>
      <c r="H71" s="199">
        <v>1.82</v>
      </c>
      <c r="I71" s="199">
        <v>14.71</v>
      </c>
      <c r="J71" s="225" t="s">
        <v>29</v>
      </c>
      <c r="K71" s="341" t="s">
        <v>716</v>
      </c>
    </row>
    <row r="72" spans="1:11" x14ac:dyDescent="0.25">
      <c r="A72" s="21" t="s">
        <v>614</v>
      </c>
      <c r="B72" s="21" t="s">
        <v>771</v>
      </c>
      <c r="C72" s="219" t="s">
        <v>579</v>
      </c>
      <c r="D72" s="21" t="s">
        <v>772</v>
      </c>
      <c r="E72" s="199">
        <v>5.24</v>
      </c>
      <c r="F72" s="199">
        <v>4.8</v>
      </c>
      <c r="G72" s="199">
        <v>0.95</v>
      </c>
      <c r="H72" s="199">
        <v>1.27</v>
      </c>
      <c r="I72" s="199">
        <v>11.28</v>
      </c>
      <c r="J72" s="225" t="s">
        <v>29</v>
      </c>
      <c r="K72" s="341" t="s">
        <v>716</v>
      </c>
    </row>
    <row r="73" spans="1:11" x14ac:dyDescent="0.25">
      <c r="A73" s="21" t="s">
        <v>614</v>
      </c>
      <c r="B73" s="21" t="s">
        <v>773</v>
      </c>
      <c r="C73" s="219" t="s">
        <v>189</v>
      </c>
      <c r="D73" s="21" t="s">
        <v>774</v>
      </c>
      <c r="E73" s="199">
        <v>6.15</v>
      </c>
      <c r="F73" s="199"/>
      <c r="G73" s="199">
        <v>1.51</v>
      </c>
      <c r="H73" s="199">
        <v>2.2400000000000002</v>
      </c>
      <c r="I73" s="199">
        <v>22.06</v>
      </c>
      <c r="J73" s="225" t="s">
        <v>29</v>
      </c>
      <c r="K73" s="341" t="s">
        <v>716</v>
      </c>
    </row>
    <row r="74" spans="1:11" x14ac:dyDescent="0.25">
      <c r="A74" s="21" t="s">
        <v>614</v>
      </c>
      <c r="B74" s="21" t="s">
        <v>775</v>
      </c>
      <c r="C74" s="219" t="s">
        <v>191</v>
      </c>
      <c r="D74" s="21" t="s">
        <v>776</v>
      </c>
      <c r="E74" s="199">
        <v>13.2</v>
      </c>
      <c r="F74" s="199">
        <v>10.98</v>
      </c>
      <c r="G74" s="199">
        <v>12</v>
      </c>
      <c r="H74" s="199">
        <v>15.14</v>
      </c>
      <c r="I74" s="199">
        <v>77.23</v>
      </c>
      <c r="J74" s="225" t="s">
        <v>29</v>
      </c>
      <c r="K74" s="341" t="s">
        <v>644</v>
      </c>
    </row>
    <row r="75" spans="1:11" x14ac:dyDescent="0.25">
      <c r="A75" s="21" t="s">
        <v>614</v>
      </c>
      <c r="B75" s="21" t="s">
        <v>777</v>
      </c>
      <c r="C75" s="219" t="s">
        <v>193</v>
      </c>
      <c r="D75" s="21" t="s">
        <v>778</v>
      </c>
      <c r="E75" s="199">
        <v>8.1999999999999993</v>
      </c>
      <c r="F75" s="199">
        <v>6.87</v>
      </c>
      <c r="G75" s="199">
        <v>1.89</v>
      </c>
      <c r="H75" s="199">
        <v>3.02</v>
      </c>
      <c r="I75" s="199">
        <v>33.1</v>
      </c>
      <c r="J75" s="225" t="s">
        <v>29</v>
      </c>
      <c r="K75" s="341" t="s">
        <v>657</v>
      </c>
    </row>
    <row r="76" spans="1:11" x14ac:dyDescent="0.25">
      <c r="A76" s="21" t="s">
        <v>614</v>
      </c>
      <c r="B76" s="21" t="s">
        <v>779</v>
      </c>
      <c r="C76" s="219" t="s">
        <v>196</v>
      </c>
      <c r="D76" s="21" t="s">
        <v>780</v>
      </c>
      <c r="E76" s="199">
        <v>6.9</v>
      </c>
      <c r="F76" s="199"/>
      <c r="G76" s="199">
        <v>1.23</v>
      </c>
      <c r="H76" s="199">
        <v>2.58</v>
      </c>
      <c r="I76" s="199">
        <v>29.42</v>
      </c>
      <c r="J76" s="225" t="s">
        <v>29</v>
      </c>
      <c r="K76" s="341" t="s">
        <v>716</v>
      </c>
    </row>
    <row r="77" spans="1:11" x14ac:dyDescent="0.25">
      <c r="A77" s="21" t="s">
        <v>614</v>
      </c>
      <c r="B77" s="21" t="s">
        <v>781</v>
      </c>
      <c r="C77" s="219" t="s">
        <v>199</v>
      </c>
      <c r="D77" s="21" t="s">
        <v>782</v>
      </c>
      <c r="E77" s="199">
        <v>13.04</v>
      </c>
      <c r="F77" s="199">
        <v>10.5</v>
      </c>
      <c r="G77" s="199">
        <v>11.54</v>
      </c>
      <c r="H77" s="199">
        <v>13.42</v>
      </c>
      <c r="I77" s="199">
        <v>117.68</v>
      </c>
      <c r="J77" s="225" t="s">
        <v>29</v>
      </c>
      <c r="K77" s="341" t="s">
        <v>644</v>
      </c>
    </row>
    <row r="78" spans="1:11" x14ac:dyDescent="0.25">
      <c r="A78" s="21" t="s">
        <v>614</v>
      </c>
      <c r="B78" s="21" t="s">
        <v>783</v>
      </c>
      <c r="C78" s="219" t="s">
        <v>201</v>
      </c>
      <c r="D78" s="21" t="s">
        <v>784</v>
      </c>
      <c r="E78" s="199">
        <v>9.75</v>
      </c>
      <c r="F78" s="199">
        <v>7.85</v>
      </c>
      <c r="G78" s="199">
        <v>5.04</v>
      </c>
      <c r="H78" s="199">
        <v>5.8</v>
      </c>
      <c r="I78" s="199">
        <v>47.07</v>
      </c>
      <c r="J78" s="225" t="s">
        <v>29</v>
      </c>
      <c r="K78" s="341" t="s">
        <v>644</v>
      </c>
    </row>
    <row r="79" spans="1:11" x14ac:dyDescent="0.25">
      <c r="A79" s="21" t="s">
        <v>614</v>
      </c>
      <c r="B79" s="21" t="s">
        <v>785</v>
      </c>
      <c r="C79" s="219" t="s">
        <v>203</v>
      </c>
      <c r="D79" s="21" t="s">
        <v>786</v>
      </c>
      <c r="E79" s="199">
        <v>7.51</v>
      </c>
      <c r="F79" s="199">
        <v>6.29</v>
      </c>
      <c r="G79" s="199">
        <v>2.48</v>
      </c>
      <c r="H79" s="199">
        <v>2.4300000000000002</v>
      </c>
      <c r="I79" s="199">
        <v>16.920000000000002</v>
      </c>
      <c r="J79" s="225" t="s">
        <v>29</v>
      </c>
      <c r="K79" s="341" t="s">
        <v>716</v>
      </c>
    </row>
    <row r="80" spans="1:11" x14ac:dyDescent="0.25">
      <c r="A80" s="21" t="s">
        <v>614</v>
      </c>
      <c r="B80" s="21" t="s">
        <v>787</v>
      </c>
      <c r="C80" s="219" t="s">
        <v>207</v>
      </c>
      <c r="D80" s="21" t="s">
        <v>788</v>
      </c>
      <c r="E80" s="199">
        <v>11.99</v>
      </c>
      <c r="F80" s="199">
        <v>9.26</v>
      </c>
      <c r="G80" s="199">
        <v>8.0399999999999991</v>
      </c>
      <c r="H80" s="199">
        <v>8.0299999999999994</v>
      </c>
      <c r="I80" s="199">
        <v>62.52</v>
      </c>
      <c r="J80" s="225" t="s">
        <v>73</v>
      </c>
      <c r="K80" s="341" t="s">
        <v>644</v>
      </c>
    </row>
    <row r="81" spans="1:11" x14ac:dyDescent="0.25">
      <c r="A81" s="21" t="s">
        <v>614</v>
      </c>
      <c r="B81" s="21" t="s">
        <v>789</v>
      </c>
      <c r="C81" s="219" t="s">
        <v>208</v>
      </c>
      <c r="D81" s="21" t="s">
        <v>790</v>
      </c>
      <c r="E81" s="199">
        <v>12.5</v>
      </c>
      <c r="F81" s="199">
        <v>10.1</v>
      </c>
      <c r="G81" s="199">
        <v>10.28</v>
      </c>
      <c r="H81" s="199">
        <v>9.6199999999999992</v>
      </c>
      <c r="I81" s="199">
        <v>66.19</v>
      </c>
      <c r="J81" s="225" t="s">
        <v>73</v>
      </c>
      <c r="K81" s="341" t="s">
        <v>644</v>
      </c>
    </row>
    <row r="82" spans="1:11" x14ac:dyDescent="0.25">
      <c r="A82" s="21" t="s">
        <v>614</v>
      </c>
      <c r="B82" s="21" t="s">
        <v>791</v>
      </c>
      <c r="C82" s="219" t="s">
        <v>210</v>
      </c>
      <c r="D82" s="21" t="s">
        <v>792</v>
      </c>
      <c r="E82" s="199">
        <v>13.38</v>
      </c>
      <c r="F82" s="199">
        <v>11.01</v>
      </c>
      <c r="G82" s="199">
        <v>12.72</v>
      </c>
      <c r="H82" s="199">
        <v>17.329999999999998</v>
      </c>
      <c r="I82" s="199">
        <v>97.82</v>
      </c>
      <c r="J82" s="225" t="s">
        <v>73</v>
      </c>
      <c r="K82" s="341" t="s">
        <v>644</v>
      </c>
    </row>
    <row r="83" spans="1:11" x14ac:dyDescent="0.25">
      <c r="A83" s="21" t="s">
        <v>614</v>
      </c>
      <c r="B83" s="21" t="s">
        <v>793</v>
      </c>
      <c r="C83" s="219" t="s">
        <v>212</v>
      </c>
      <c r="D83" s="21" t="s">
        <v>794</v>
      </c>
      <c r="E83" s="199">
        <v>11.3</v>
      </c>
      <c r="F83" s="199">
        <v>9.65</v>
      </c>
      <c r="G83" s="199">
        <v>8.7100000000000009</v>
      </c>
      <c r="H83" s="199">
        <v>9.86</v>
      </c>
      <c r="I83" s="199">
        <v>20.59</v>
      </c>
      <c r="J83" s="225" t="s">
        <v>73</v>
      </c>
      <c r="K83" s="341" t="s">
        <v>657</v>
      </c>
    </row>
    <row r="84" spans="1:11" x14ac:dyDescent="0.25">
      <c r="A84" s="21" t="s">
        <v>614</v>
      </c>
      <c r="B84" s="21" t="s">
        <v>795</v>
      </c>
      <c r="C84" s="219" t="s">
        <v>213</v>
      </c>
      <c r="D84" s="21" t="s">
        <v>796</v>
      </c>
      <c r="E84" s="199">
        <v>16.5</v>
      </c>
      <c r="F84" s="199">
        <v>13.37</v>
      </c>
      <c r="G84" s="199">
        <v>43.8</v>
      </c>
      <c r="H84" s="199">
        <v>31.97</v>
      </c>
      <c r="I84" s="199">
        <v>72.08</v>
      </c>
      <c r="J84" s="225" t="s">
        <v>73</v>
      </c>
      <c r="K84" s="341" t="s">
        <v>644</v>
      </c>
    </row>
    <row r="85" spans="1:11" x14ac:dyDescent="0.25">
      <c r="A85" s="21" t="s">
        <v>614</v>
      </c>
      <c r="B85" s="21" t="s">
        <v>797</v>
      </c>
      <c r="C85" s="219" t="s">
        <v>215</v>
      </c>
      <c r="D85" s="21" t="s">
        <v>798</v>
      </c>
      <c r="E85" s="199">
        <v>9.35</v>
      </c>
      <c r="F85" s="199">
        <v>7.44</v>
      </c>
      <c r="G85" s="199">
        <v>5.04</v>
      </c>
      <c r="H85" s="199">
        <v>4.22</v>
      </c>
      <c r="I85" s="199">
        <v>64.72</v>
      </c>
      <c r="J85" s="225" t="s">
        <v>73</v>
      </c>
      <c r="K85" s="341" t="s">
        <v>716</v>
      </c>
    </row>
    <row r="86" spans="1:11" x14ac:dyDescent="0.25">
      <c r="A86" s="21" t="s">
        <v>614</v>
      </c>
      <c r="B86" s="21" t="s">
        <v>799</v>
      </c>
      <c r="C86" s="219" t="s">
        <v>217</v>
      </c>
      <c r="D86" s="21" t="s">
        <v>800</v>
      </c>
      <c r="E86" s="199">
        <v>12.53</v>
      </c>
      <c r="F86" s="199">
        <v>8.98</v>
      </c>
      <c r="G86" s="199">
        <v>10.79</v>
      </c>
      <c r="H86" s="199">
        <v>19.93</v>
      </c>
      <c r="I86" s="199">
        <v>55.16</v>
      </c>
      <c r="J86" s="225" t="s">
        <v>73</v>
      </c>
      <c r="K86" s="341" t="s">
        <v>644</v>
      </c>
    </row>
    <row r="87" spans="1:11" x14ac:dyDescent="0.25">
      <c r="A87" s="21" t="s">
        <v>614</v>
      </c>
      <c r="B87" s="21" t="s">
        <v>801</v>
      </c>
      <c r="C87" s="219" t="s">
        <v>219</v>
      </c>
      <c r="D87" s="21" t="s">
        <v>802</v>
      </c>
      <c r="E87" s="199">
        <v>11.98</v>
      </c>
      <c r="F87" s="199">
        <v>10.49</v>
      </c>
      <c r="G87" s="199">
        <v>9.76</v>
      </c>
      <c r="H87" s="199">
        <v>12.87</v>
      </c>
      <c r="I87" s="199">
        <v>66.19</v>
      </c>
      <c r="J87" s="225" t="s">
        <v>73</v>
      </c>
      <c r="K87" s="341" t="s">
        <v>644</v>
      </c>
    </row>
    <row r="88" spans="1:11" x14ac:dyDescent="0.25">
      <c r="A88" s="21" t="s">
        <v>614</v>
      </c>
      <c r="B88" s="21" t="s">
        <v>803</v>
      </c>
      <c r="C88" s="219" t="s">
        <v>221</v>
      </c>
      <c r="D88" s="21" t="s">
        <v>804</v>
      </c>
      <c r="E88" s="199">
        <v>15.1</v>
      </c>
      <c r="F88" s="199">
        <v>11.5</v>
      </c>
      <c r="G88" s="199">
        <v>17.920000000000002</v>
      </c>
      <c r="H88" s="199">
        <v>19.899999999999999</v>
      </c>
      <c r="I88" s="199">
        <v>66.19</v>
      </c>
      <c r="J88" s="225" t="s">
        <v>73</v>
      </c>
      <c r="K88" s="341" t="s">
        <v>644</v>
      </c>
    </row>
    <row r="89" spans="1:11" x14ac:dyDescent="0.25">
      <c r="A89" s="21" t="s">
        <v>614</v>
      </c>
      <c r="B89" s="21" t="s">
        <v>805</v>
      </c>
      <c r="C89" s="219" t="s">
        <v>223</v>
      </c>
      <c r="D89" s="21" t="s">
        <v>806</v>
      </c>
      <c r="E89" s="199">
        <v>16</v>
      </c>
      <c r="F89" s="199">
        <v>13</v>
      </c>
      <c r="G89" s="199">
        <v>27.01</v>
      </c>
      <c r="H89" s="199">
        <v>24.8</v>
      </c>
      <c r="I89" s="199">
        <v>95.61</v>
      </c>
      <c r="J89" s="225" t="s">
        <v>73</v>
      </c>
      <c r="K89" s="341" t="s">
        <v>644</v>
      </c>
    </row>
    <row r="90" spans="1:11" x14ac:dyDescent="0.25">
      <c r="A90" s="21" t="s">
        <v>614</v>
      </c>
      <c r="B90" s="21" t="s">
        <v>807</v>
      </c>
      <c r="C90" s="219" t="s">
        <v>224</v>
      </c>
      <c r="D90" s="21" t="s">
        <v>808</v>
      </c>
      <c r="E90" s="199">
        <v>11.99</v>
      </c>
      <c r="F90" s="199">
        <v>9.59</v>
      </c>
      <c r="G90" s="199">
        <v>9.16</v>
      </c>
      <c r="H90" s="199">
        <v>11.01</v>
      </c>
      <c r="I90" s="199">
        <v>100.03</v>
      </c>
      <c r="J90" s="225" t="s">
        <v>73</v>
      </c>
      <c r="K90" s="341" t="s">
        <v>644</v>
      </c>
    </row>
    <row r="91" spans="1:11" x14ac:dyDescent="0.25">
      <c r="A91" s="21" t="s">
        <v>614</v>
      </c>
      <c r="B91" s="21" t="s">
        <v>809</v>
      </c>
      <c r="C91" s="220" t="s">
        <v>225</v>
      </c>
      <c r="D91" s="48" t="s">
        <v>810</v>
      </c>
      <c r="E91" s="199">
        <v>14.25</v>
      </c>
      <c r="F91" s="199">
        <v>11.42</v>
      </c>
      <c r="G91" s="199">
        <v>14.17</v>
      </c>
      <c r="H91" s="199">
        <v>13.5</v>
      </c>
      <c r="I91" s="199">
        <v>73.55</v>
      </c>
      <c r="J91" s="225" t="s">
        <v>73</v>
      </c>
      <c r="K91" s="341" t="s">
        <v>716</v>
      </c>
    </row>
    <row r="92" spans="1:11" x14ac:dyDescent="0.25">
      <c r="A92" s="201" t="s">
        <v>540</v>
      </c>
      <c r="B92" s="208"/>
      <c r="C92" s="221" t="s">
        <v>1264</v>
      </c>
      <c r="D92" s="198"/>
      <c r="E92" s="201">
        <v>458.37000000000006</v>
      </c>
      <c r="F92" s="201">
        <v>274.33999999999997</v>
      </c>
      <c r="G92" s="201">
        <v>315.46999999999997</v>
      </c>
      <c r="H92" s="201">
        <v>363.80000000000007</v>
      </c>
      <c r="I92" s="201">
        <v>2147.4700000000003</v>
      </c>
      <c r="J92" s="228"/>
      <c r="K92" s="342"/>
    </row>
    <row r="93" spans="1:11" x14ac:dyDescent="0.25">
      <c r="A93" s="21" t="s">
        <v>615</v>
      </c>
      <c r="B93" s="21" t="s">
        <v>811</v>
      </c>
      <c r="C93" s="219" t="s">
        <v>229</v>
      </c>
      <c r="D93" s="21" t="s">
        <v>812</v>
      </c>
      <c r="E93" s="196">
        <v>6.37</v>
      </c>
      <c r="F93" s="199">
        <v>5.7</v>
      </c>
      <c r="G93" s="196">
        <v>1.97</v>
      </c>
      <c r="H93" s="196">
        <v>2.95</v>
      </c>
      <c r="I93" s="196">
        <v>23.54</v>
      </c>
      <c r="J93" s="225" t="s">
        <v>29</v>
      </c>
      <c r="K93" s="343" t="s">
        <v>657</v>
      </c>
    </row>
    <row r="94" spans="1:11" x14ac:dyDescent="0.25">
      <c r="A94" s="21" t="s">
        <v>615</v>
      </c>
      <c r="B94" s="21" t="s">
        <v>813</v>
      </c>
      <c r="C94" s="219" t="s">
        <v>232</v>
      </c>
      <c r="D94" s="21" t="s">
        <v>814</v>
      </c>
      <c r="E94" s="196">
        <v>7.3</v>
      </c>
      <c r="F94" s="199">
        <v>5.96</v>
      </c>
      <c r="G94" s="196">
        <v>1.88</v>
      </c>
      <c r="H94" s="196">
        <v>2.48</v>
      </c>
      <c r="I94" s="196">
        <v>27.21</v>
      </c>
      <c r="J94" s="225" t="s">
        <v>29</v>
      </c>
      <c r="K94" s="343" t="s">
        <v>657</v>
      </c>
    </row>
    <row r="95" spans="1:11" x14ac:dyDescent="0.25">
      <c r="A95" s="201" t="s">
        <v>541</v>
      </c>
      <c r="B95" s="208"/>
      <c r="C95" s="221" t="s">
        <v>1265</v>
      </c>
      <c r="D95" s="198"/>
      <c r="E95" s="201">
        <v>13.67</v>
      </c>
      <c r="F95" s="201">
        <v>11.66</v>
      </c>
      <c r="G95" s="201">
        <v>3.8499999999999996</v>
      </c>
      <c r="H95" s="201">
        <v>5.43</v>
      </c>
      <c r="I95" s="201">
        <v>50.75</v>
      </c>
      <c r="J95" s="228"/>
      <c r="K95" s="344"/>
    </row>
    <row r="96" spans="1:11" x14ac:dyDescent="0.25">
      <c r="A96" s="21" t="s">
        <v>815</v>
      </c>
      <c r="B96" s="21" t="s">
        <v>816</v>
      </c>
      <c r="C96" s="219" t="s">
        <v>236</v>
      </c>
      <c r="D96" s="21" t="s">
        <v>817</v>
      </c>
      <c r="E96" s="196">
        <v>24.36</v>
      </c>
      <c r="F96" s="199">
        <v>22</v>
      </c>
      <c r="G96" s="196">
        <v>204.31</v>
      </c>
      <c r="H96" s="196">
        <v>132.52000000000001</v>
      </c>
      <c r="I96" s="196">
        <v>250.07</v>
      </c>
      <c r="J96" s="225" t="s">
        <v>14</v>
      </c>
      <c r="K96" s="343" t="s">
        <v>644</v>
      </c>
    </row>
    <row r="97" spans="1:11" x14ac:dyDescent="0.25">
      <c r="A97" s="21" t="s">
        <v>815</v>
      </c>
      <c r="B97" s="21" t="s">
        <v>818</v>
      </c>
      <c r="C97" s="219" t="s">
        <v>238</v>
      </c>
      <c r="D97" s="21" t="s">
        <v>819</v>
      </c>
      <c r="E97" s="196">
        <v>9.1999999999999993</v>
      </c>
      <c r="F97" s="199">
        <v>7.4</v>
      </c>
      <c r="G97" s="196">
        <v>4.4400000000000004</v>
      </c>
      <c r="H97" s="196">
        <v>4.78</v>
      </c>
      <c r="I97" s="196">
        <v>36.770000000000003</v>
      </c>
      <c r="J97" s="225" t="s">
        <v>29</v>
      </c>
      <c r="K97" s="343" t="s">
        <v>716</v>
      </c>
    </row>
    <row r="98" spans="1:11" x14ac:dyDescent="0.25">
      <c r="A98" s="21" t="s">
        <v>815</v>
      </c>
      <c r="B98" s="21" t="s">
        <v>820</v>
      </c>
      <c r="C98" s="219" t="s">
        <v>241</v>
      </c>
      <c r="D98" s="21" t="s">
        <v>821</v>
      </c>
      <c r="E98" s="196">
        <v>8.0299999999999994</v>
      </c>
      <c r="F98" s="199">
        <v>7</v>
      </c>
      <c r="G98" s="196">
        <v>2.2799999999999998</v>
      </c>
      <c r="H98" s="196">
        <v>2.8</v>
      </c>
      <c r="I98" s="196">
        <v>32.36</v>
      </c>
      <c r="J98" s="225" t="s">
        <v>29</v>
      </c>
      <c r="K98" s="343" t="s">
        <v>657</v>
      </c>
    </row>
    <row r="99" spans="1:11" x14ac:dyDescent="0.25">
      <c r="A99" s="21" t="s">
        <v>815</v>
      </c>
      <c r="B99" s="21" t="s">
        <v>822</v>
      </c>
      <c r="C99" s="219" t="s">
        <v>247</v>
      </c>
      <c r="D99" s="21" t="s">
        <v>823</v>
      </c>
      <c r="E99" s="196">
        <v>10.99</v>
      </c>
      <c r="F99" s="199">
        <v>9</v>
      </c>
      <c r="G99" s="196">
        <v>6.11</v>
      </c>
      <c r="H99" s="196">
        <v>6.61</v>
      </c>
      <c r="I99" s="196">
        <v>44.87</v>
      </c>
      <c r="J99" s="225" t="s">
        <v>29</v>
      </c>
      <c r="K99" s="343" t="s">
        <v>644</v>
      </c>
    </row>
    <row r="100" spans="1:11" x14ac:dyDescent="0.25">
      <c r="A100" s="21" t="s">
        <v>815</v>
      </c>
      <c r="B100" s="21" t="s">
        <v>824</v>
      </c>
      <c r="C100" s="219" t="s">
        <v>585</v>
      </c>
      <c r="D100" s="21" t="s">
        <v>825</v>
      </c>
      <c r="E100" s="196">
        <v>11.99</v>
      </c>
      <c r="F100" s="199"/>
      <c r="G100" s="196">
        <v>11.83</v>
      </c>
      <c r="H100" s="196"/>
      <c r="I100" s="196">
        <v>51.48</v>
      </c>
      <c r="J100" s="225" t="s">
        <v>29</v>
      </c>
      <c r="K100" s="343" t="s">
        <v>644</v>
      </c>
    </row>
    <row r="101" spans="1:11" x14ac:dyDescent="0.25">
      <c r="A101" s="21" t="s">
        <v>815</v>
      </c>
      <c r="B101" s="21" t="s">
        <v>826</v>
      </c>
      <c r="C101" s="219" t="s">
        <v>587</v>
      </c>
      <c r="D101" s="21" t="s">
        <v>827</v>
      </c>
      <c r="E101" s="196">
        <v>10</v>
      </c>
      <c r="F101" s="199"/>
      <c r="G101" s="196">
        <v>5.05</v>
      </c>
      <c r="H101" s="196">
        <v>5.55</v>
      </c>
      <c r="I101" s="196">
        <v>23.54</v>
      </c>
      <c r="J101" s="225" t="s">
        <v>29</v>
      </c>
      <c r="K101" s="343" t="s">
        <v>716</v>
      </c>
    </row>
    <row r="102" spans="1:11" x14ac:dyDescent="0.25">
      <c r="A102" s="21" t="s">
        <v>815</v>
      </c>
      <c r="B102" s="21" t="s">
        <v>828</v>
      </c>
      <c r="C102" s="219" t="s">
        <v>248</v>
      </c>
      <c r="D102" s="21" t="s">
        <v>829</v>
      </c>
      <c r="E102" s="196">
        <v>11.99</v>
      </c>
      <c r="F102" s="199">
        <v>9.4499999999999993</v>
      </c>
      <c r="G102" s="196">
        <v>11.08</v>
      </c>
      <c r="H102" s="196">
        <v>8.1999999999999993</v>
      </c>
      <c r="I102" s="196">
        <v>73.55</v>
      </c>
      <c r="J102" s="225" t="s">
        <v>29</v>
      </c>
      <c r="K102" s="343" t="s">
        <v>716</v>
      </c>
    </row>
    <row r="103" spans="1:11" x14ac:dyDescent="0.25">
      <c r="A103" s="21" t="s">
        <v>815</v>
      </c>
      <c r="B103" s="21" t="s">
        <v>830</v>
      </c>
      <c r="C103" s="219" t="s">
        <v>251</v>
      </c>
      <c r="D103" s="21" t="s">
        <v>831</v>
      </c>
      <c r="E103" s="196">
        <v>8</v>
      </c>
      <c r="F103" s="199"/>
      <c r="G103" s="196">
        <v>2.21</v>
      </c>
      <c r="H103" s="196">
        <v>3.76</v>
      </c>
      <c r="I103" s="196">
        <v>36.770000000000003</v>
      </c>
      <c r="J103" s="225" t="s">
        <v>29</v>
      </c>
      <c r="K103" s="343" t="s">
        <v>716</v>
      </c>
    </row>
    <row r="104" spans="1:11" x14ac:dyDescent="0.25">
      <c r="A104" s="21" t="s">
        <v>815</v>
      </c>
      <c r="B104" s="21" t="s">
        <v>832</v>
      </c>
      <c r="C104" s="219" t="s">
        <v>254</v>
      </c>
      <c r="D104" s="21" t="s">
        <v>833</v>
      </c>
      <c r="E104" s="196">
        <v>10.8</v>
      </c>
      <c r="F104" s="199"/>
      <c r="G104" s="196">
        <v>6.39</v>
      </c>
      <c r="H104" s="196">
        <v>12.15</v>
      </c>
      <c r="I104" s="196">
        <v>36.770000000000003</v>
      </c>
      <c r="J104" s="225" t="s">
        <v>29</v>
      </c>
      <c r="K104" s="343" t="s">
        <v>644</v>
      </c>
    </row>
    <row r="105" spans="1:11" x14ac:dyDescent="0.25">
      <c r="A105" s="21" t="s">
        <v>815</v>
      </c>
      <c r="B105" s="21" t="s">
        <v>834</v>
      </c>
      <c r="C105" s="219" t="s">
        <v>256</v>
      </c>
      <c r="D105" s="21" t="s">
        <v>835</v>
      </c>
      <c r="E105" s="196">
        <v>11.99</v>
      </c>
      <c r="F105" s="199">
        <v>10.49</v>
      </c>
      <c r="G105" s="196">
        <v>9.74</v>
      </c>
      <c r="H105" s="196">
        <v>12.53</v>
      </c>
      <c r="I105" s="196">
        <v>55.16</v>
      </c>
      <c r="J105" s="225" t="s">
        <v>29</v>
      </c>
      <c r="K105" s="343" t="s">
        <v>644</v>
      </c>
    </row>
    <row r="106" spans="1:11" x14ac:dyDescent="0.25">
      <c r="A106" s="21" t="s">
        <v>815</v>
      </c>
      <c r="B106" s="21" t="s">
        <v>836</v>
      </c>
      <c r="C106" s="219" t="s">
        <v>259</v>
      </c>
      <c r="D106" s="21" t="s">
        <v>837</v>
      </c>
      <c r="E106" s="196">
        <v>9.4</v>
      </c>
      <c r="F106" s="199"/>
      <c r="G106" s="196">
        <v>5.28</v>
      </c>
      <c r="H106" s="196">
        <v>8.09</v>
      </c>
      <c r="I106" s="196">
        <v>67.67</v>
      </c>
      <c r="J106" s="225" t="s">
        <v>29</v>
      </c>
      <c r="K106" s="343" t="s">
        <v>716</v>
      </c>
    </row>
    <row r="107" spans="1:11" x14ac:dyDescent="0.25">
      <c r="A107" s="21" t="s">
        <v>815</v>
      </c>
      <c r="B107" s="21" t="s">
        <v>838</v>
      </c>
      <c r="C107" s="219" t="s">
        <v>261</v>
      </c>
      <c r="D107" s="21" t="s">
        <v>839</v>
      </c>
      <c r="E107" s="196">
        <v>5.99</v>
      </c>
      <c r="F107" s="199"/>
      <c r="G107" s="196">
        <v>1.45</v>
      </c>
      <c r="H107" s="196">
        <v>2.4300000000000002</v>
      </c>
      <c r="I107" s="196">
        <v>11.77</v>
      </c>
      <c r="J107" s="225" t="s">
        <v>29</v>
      </c>
      <c r="K107" s="343" t="s">
        <v>716</v>
      </c>
    </row>
    <row r="108" spans="1:11" x14ac:dyDescent="0.25">
      <c r="A108" s="21" t="s">
        <v>815</v>
      </c>
      <c r="B108" s="21" t="s">
        <v>840</v>
      </c>
      <c r="C108" s="219" t="s">
        <v>263</v>
      </c>
      <c r="D108" s="21" t="s">
        <v>841</v>
      </c>
      <c r="E108" s="196">
        <v>16.399999999999999</v>
      </c>
      <c r="F108" s="199">
        <v>13.6</v>
      </c>
      <c r="G108" s="196">
        <v>43.38</v>
      </c>
      <c r="H108" s="196">
        <v>26.38</v>
      </c>
      <c r="I108" s="196">
        <v>66.19</v>
      </c>
      <c r="J108" s="225" t="s">
        <v>29</v>
      </c>
      <c r="K108" s="343" t="s">
        <v>644</v>
      </c>
    </row>
    <row r="109" spans="1:11" x14ac:dyDescent="0.25">
      <c r="A109" s="21" t="s">
        <v>815</v>
      </c>
      <c r="B109" s="21" t="s">
        <v>842</v>
      </c>
      <c r="C109" s="219" t="s">
        <v>264</v>
      </c>
      <c r="D109" s="21" t="s">
        <v>843</v>
      </c>
      <c r="E109" s="196">
        <v>13.5</v>
      </c>
      <c r="F109" s="199">
        <v>10.199999999999999</v>
      </c>
      <c r="G109" s="196">
        <v>14.1</v>
      </c>
      <c r="H109" s="196">
        <v>12.4</v>
      </c>
      <c r="I109" s="196">
        <v>99.29</v>
      </c>
      <c r="J109" s="225" t="s">
        <v>29</v>
      </c>
      <c r="K109" s="343" t="s">
        <v>716</v>
      </c>
    </row>
    <row r="110" spans="1:11" x14ac:dyDescent="0.25">
      <c r="A110" s="21" t="s">
        <v>815</v>
      </c>
      <c r="B110" s="21" t="s">
        <v>844</v>
      </c>
      <c r="C110" s="219" t="s">
        <v>267</v>
      </c>
      <c r="D110" s="21" t="s">
        <v>845</v>
      </c>
      <c r="E110" s="196">
        <v>10.48</v>
      </c>
      <c r="F110" s="199">
        <v>9.25</v>
      </c>
      <c r="G110" s="196">
        <v>5.88</v>
      </c>
      <c r="H110" s="196">
        <v>7.88</v>
      </c>
      <c r="I110" s="196">
        <v>33.1</v>
      </c>
      <c r="J110" s="225" t="s">
        <v>29</v>
      </c>
      <c r="K110" s="343" t="s">
        <v>716</v>
      </c>
    </row>
    <row r="111" spans="1:11" x14ac:dyDescent="0.25">
      <c r="A111" s="21" t="s">
        <v>815</v>
      </c>
      <c r="B111" s="21" t="s">
        <v>846</v>
      </c>
      <c r="C111" s="219" t="s">
        <v>269</v>
      </c>
      <c r="D111" s="21" t="s">
        <v>847</v>
      </c>
      <c r="E111" s="196">
        <v>11.85</v>
      </c>
      <c r="F111" s="199">
        <v>9.6</v>
      </c>
      <c r="G111" s="196">
        <v>6.31</v>
      </c>
      <c r="H111" s="196">
        <v>8.89</v>
      </c>
      <c r="I111" s="196">
        <v>44.13</v>
      </c>
      <c r="J111" s="225" t="s">
        <v>29</v>
      </c>
      <c r="K111" s="343" t="s">
        <v>657</v>
      </c>
    </row>
    <row r="112" spans="1:11" x14ac:dyDescent="0.25">
      <c r="A112" s="21" t="s">
        <v>815</v>
      </c>
      <c r="B112" s="21" t="s">
        <v>848</v>
      </c>
      <c r="C112" s="219" t="s">
        <v>273</v>
      </c>
      <c r="D112" s="21" t="s">
        <v>849</v>
      </c>
      <c r="E112" s="196">
        <v>12.95</v>
      </c>
      <c r="F112" s="199"/>
      <c r="G112" s="196">
        <v>15.18</v>
      </c>
      <c r="H112" s="196">
        <v>8.94</v>
      </c>
      <c r="I112" s="196">
        <v>66.19</v>
      </c>
      <c r="J112" s="225" t="s">
        <v>59</v>
      </c>
      <c r="K112" s="343" t="s">
        <v>644</v>
      </c>
    </row>
    <row r="113" spans="1:11" x14ac:dyDescent="0.25">
      <c r="A113" s="21" t="s">
        <v>815</v>
      </c>
      <c r="B113" s="21" t="s">
        <v>850</v>
      </c>
      <c r="C113" s="219" t="s">
        <v>275</v>
      </c>
      <c r="D113" s="21" t="s">
        <v>851</v>
      </c>
      <c r="E113" s="196">
        <v>25</v>
      </c>
      <c r="F113" s="199">
        <v>20.3</v>
      </c>
      <c r="G113" s="196">
        <v>157.41999999999999</v>
      </c>
      <c r="H113" s="196">
        <v>73.489999999999995</v>
      </c>
      <c r="I113" s="196">
        <v>156.66</v>
      </c>
      <c r="J113" s="225" t="s">
        <v>79</v>
      </c>
      <c r="K113" s="343" t="s">
        <v>644</v>
      </c>
    </row>
    <row r="114" spans="1:11" x14ac:dyDescent="0.25">
      <c r="A114" s="21" t="s">
        <v>815</v>
      </c>
      <c r="B114" s="21" t="s">
        <v>852</v>
      </c>
      <c r="C114" s="219" t="s">
        <v>257</v>
      </c>
      <c r="D114" s="21" t="s">
        <v>853</v>
      </c>
      <c r="E114" s="196">
        <v>17.489999999999998</v>
      </c>
      <c r="F114" s="199">
        <v>15.41</v>
      </c>
      <c r="G114" s="196">
        <v>34.4</v>
      </c>
      <c r="H114" s="196">
        <v>29.46</v>
      </c>
      <c r="I114" s="196">
        <v>91.94</v>
      </c>
      <c r="J114" s="225" t="s">
        <v>89</v>
      </c>
      <c r="K114" s="343" t="s">
        <v>644</v>
      </c>
    </row>
    <row r="115" spans="1:11" x14ac:dyDescent="0.25">
      <c r="A115" s="201" t="s">
        <v>542</v>
      </c>
      <c r="B115" s="208"/>
      <c r="C115" s="221" t="s">
        <v>1266</v>
      </c>
      <c r="D115" s="198"/>
      <c r="E115" s="201">
        <v>240.41</v>
      </c>
      <c r="F115" s="201">
        <v>143.69999999999999</v>
      </c>
      <c r="G115" s="201">
        <v>546.84</v>
      </c>
      <c r="H115" s="201">
        <v>366.86</v>
      </c>
      <c r="I115" s="201">
        <v>1278.28</v>
      </c>
      <c r="J115" s="228"/>
      <c r="K115" s="344"/>
    </row>
    <row r="116" spans="1:11" x14ac:dyDescent="0.25">
      <c r="A116" s="21" t="s">
        <v>617</v>
      </c>
      <c r="B116" s="21" t="s">
        <v>854</v>
      </c>
      <c r="C116" s="219" t="s">
        <v>277</v>
      </c>
      <c r="D116" s="21" t="s">
        <v>855</v>
      </c>
      <c r="E116" s="199">
        <v>10.76</v>
      </c>
      <c r="F116" s="199">
        <v>8.4</v>
      </c>
      <c r="G116" s="196">
        <v>5.8</v>
      </c>
      <c r="H116" s="196">
        <v>8.19</v>
      </c>
      <c r="I116" s="196">
        <v>13.24</v>
      </c>
      <c r="J116" s="225" t="s">
        <v>29</v>
      </c>
      <c r="K116" s="343" t="s">
        <v>644</v>
      </c>
    </row>
    <row r="117" spans="1:11" x14ac:dyDescent="0.25">
      <c r="A117" s="21" t="s">
        <v>617</v>
      </c>
      <c r="B117" s="21" t="s">
        <v>856</v>
      </c>
      <c r="C117" s="219" t="s">
        <v>279</v>
      </c>
      <c r="D117" s="21" t="s">
        <v>857</v>
      </c>
      <c r="E117" s="199">
        <v>6.8</v>
      </c>
      <c r="F117" s="199">
        <v>5.9</v>
      </c>
      <c r="G117" s="196">
        <v>2</v>
      </c>
      <c r="H117" s="196">
        <v>3.79</v>
      </c>
      <c r="I117" s="196">
        <v>11.03</v>
      </c>
      <c r="J117" s="225" t="s">
        <v>29</v>
      </c>
      <c r="K117" s="343" t="s">
        <v>657</v>
      </c>
    </row>
    <row r="118" spans="1:11" x14ac:dyDescent="0.25">
      <c r="A118" s="21" t="s">
        <v>617</v>
      </c>
      <c r="B118" s="21" t="s">
        <v>858</v>
      </c>
      <c r="C118" s="219" t="s">
        <v>493</v>
      </c>
      <c r="D118" s="21" t="s">
        <v>859</v>
      </c>
      <c r="E118" s="199">
        <v>10.69</v>
      </c>
      <c r="F118" s="199">
        <v>8.6199999999999992</v>
      </c>
      <c r="G118" s="196">
        <v>5.69</v>
      </c>
      <c r="H118" s="196">
        <v>5.24</v>
      </c>
      <c r="I118" s="196">
        <v>23.54</v>
      </c>
      <c r="J118" s="225" t="s">
        <v>29</v>
      </c>
      <c r="K118" s="343" t="s">
        <v>657</v>
      </c>
    </row>
    <row r="119" spans="1:11" x14ac:dyDescent="0.25">
      <c r="A119" s="21" t="s">
        <v>617</v>
      </c>
      <c r="B119" s="21" t="s">
        <v>860</v>
      </c>
      <c r="C119" s="219" t="s">
        <v>281</v>
      </c>
      <c r="D119" s="21" t="s">
        <v>861</v>
      </c>
      <c r="E119" s="199">
        <v>11</v>
      </c>
      <c r="F119" s="199">
        <v>9.4499999999999993</v>
      </c>
      <c r="G119" s="196">
        <v>7.37</v>
      </c>
      <c r="H119" s="196">
        <v>10.54</v>
      </c>
      <c r="I119" s="196">
        <v>25.74</v>
      </c>
      <c r="J119" s="225" t="s">
        <v>29</v>
      </c>
      <c r="K119" s="343" t="s">
        <v>644</v>
      </c>
    </row>
    <row r="120" spans="1:11" x14ac:dyDescent="0.25">
      <c r="A120" s="21" t="s">
        <v>617</v>
      </c>
      <c r="B120" s="21" t="s">
        <v>862</v>
      </c>
      <c r="C120" s="219" t="s">
        <v>283</v>
      </c>
      <c r="D120" s="21" t="s">
        <v>863</v>
      </c>
      <c r="E120" s="199">
        <v>9.93</v>
      </c>
      <c r="F120" s="199">
        <v>8.1999999999999993</v>
      </c>
      <c r="G120" s="196">
        <v>5.3</v>
      </c>
      <c r="H120" s="196">
        <v>6.28</v>
      </c>
      <c r="I120" s="196">
        <v>33.83</v>
      </c>
      <c r="J120" s="225" t="s">
        <v>29</v>
      </c>
      <c r="K120" s="343" t="s">
        <v>644</v>
      </c>
    </row>
    <row r="121" spans="1:11" x14ac:dyDescent="0.25">
      <c r="A121" s="21" t="s">
        <v>617</v>
      </c>
      <c r="B121" s="21" t="s">
        <v>864</v>
      </c>
      <c r="C121" s="219" t="s">
        <v>284</v>
      </c>
      <c r="D121" s="21" t="s">
        <v>865</v>
      </c>
      <c r="E121" s="199">
        <v>14.1</v>
      </c>
      <c r="F121" s="199"/>
      <c r="G121" s="196">
        <v>15.92</v>
      </c>
      <c r="H121" s="196">
        <v>9.6199999999999992</v>
      </c>
      <c r="I121" s="196">
        <v>69.87</v>
      </c>
      <c r="J121" s="225" t="s">
        <v>29</v>
      </c>
      <c r="K121" s="343" t="s">
        <v>657</v>
      </c>
    </row>
    <row r="122" spans="1:11" x14ac:dyDescent="0.25">
      <c r="A122" s="21" t="s">
        <v>617</v>
      </c>
      <c r="B122" s="21" t="s">
        <v>866</v>
      </c>
      <c r="C122" s="219" t="s">
        <v>285</v>
      </c>
      <c r="D122" s="21" t="s">
        <v>867</v>
      </c>
      <c r="E122" s="199">
        <v>9.5</v>
      </c>
      <c r="F122" s="199">
        <v>7.8</v>
      </c>
      <c r="G122" s="196">
        <v>3.26</v>
      </c>
      <c r="H122" s="196">
        <v>5.17</v>
      </c>
      <c r="I122" s="196">
        <v>47.07</v>
      </c>
      <c r="J122" s="225" t="s">
        <v>29</v>
      </c>
      <c r="K122" s="343" t="s">
        <v>716</v>
      </c>
    </row>
    <row r="123" spans="1:11" x14ac:dyDescent="0.25">
      <c r="A123" s="21" t="s">
        <v>617</v>
      </c>
      <c r="B123" s="21" t="s">
        <v>868</v>
      </c>
      <c r="C123" s="219" t="s">
        <v>290</v>
      </c>
      <c r="D123" s="21" t="s">
        <v>869</v>
      </c>
      <c r="E123" s="199">
        <v>9.9499999999999993</v>
      </c>
      <c r="F123" s="199">
        <v>8.1</v>
      </c>
      <c r="G123" s="196">
        <v>5.22</v>
      </c>
      <c r="H123" s="196">
        <v>6.28</v>
      </c>
      <c r="I123" s="196">
        <v>66.19</v>
      </c>
      <c r="J123" s="225" t="s">
        <v>29</v>
      </c>
      <c r="K123" s="343" t="s">
        <v>644</v>
      </c>
    </row>
    <row r="124" spans="1:11" x14ac:dyDescent="0.25">
      <c r="A124" s="21" t="s">
        <v>617</v>
      </c>
      <c r="B124" s="21" t="s">
        <v>870</v>
      </c>
      <c r="C124" s="219" t="s">
        <v>293</v>
      </c>
      <c r="D124" s="21" t="s">
        <v>871</v>
      </c>
      <c r="E124" s="199">
        <v>11.58</v>
      </c>
      <c r="F124" s="199">
        <v>9.5299999999999994</v>
      </c>
      <c r="G124" s="196">
        <v>7.37</v>
      </c>
      <c r="H124" s="196">
        <v>8.02</v>
      </c>
      <c r="I124" s="196">
        <v>40.450000000000003</v>
      </c>
      <c r="J124" s="225" t="s">
        <v>29</v>
      </c>
      <c r="K124" s="343" t="s">
        <v>644</v>
      </c>
    </row>
    <row r="125" spans="1:11" x14ac:dyDescent="0.25">
      <c r="A125" s="21" t="s">
        <v>617</v>
      </c>
      <c r="B125" s="21" t="s">
        <v>872</v>
      </c>
      <c r="C125" s="219" t="s">
        <v>295</v>
      </c>
      <c r="D125" s="21" t="s">
        <v>873</v>
      </c>
      <c r="E125" s="199">
        <v>9.6</v>
      </c>
      <c r="F125" s="199">
        <v>8.23</v>
      </c>
      <c r="G125" s="196">
        <v>5.05</v>
      </c>
      <c r="H125" s="196">
        <v>4.5999999999999996</v>
      </c>
      <c r="I125" s="196">
        <v>50.01</v>
      </c>
      <c r="J125" s="225" t="s">
        <v>29</v>
      </c>
      <c r="K125" s="343" t="s">
        <v>657</v>
      </c>
    </row>
    <row r="126" spans="1:11" x14ac:dyDescent="0.25">
      <c r="A126" s="21" t="s">
        <v>617</v>
      </c>
      <c r="B126" s="21" t="s">
        <v>874</v>
      </c>
      <c r="C126" s="219" t="s">
        <v>521</v>
      </c>
      <c r="D126" s="21" t="s">
        <v>875</v>
      </c>
      <c r="E126" s="199">
        <v>7.4</v>
      </c>
      <c r="F126" s="199">
        <f>E131+E132</f>
        <v>23.54</v>
      </c>
      <c r="G126" s="196">
        <v>2.2400000000000002</v>
      </c>
      <c r="H126" s="196">
        <v>3.18</v>
      </c>
      <c r="I126" s="196">
        <v>40.450000000000003</v>
      </c>
      <c r="J126" s="225" t="s">
        <v>29</v>
      </c>
      <c r="K126" s="343" t="s">
        <v>716</v>
      </c>
    </row>
    <row r="127" spans="1:11" x14ac:dyDescent="0.25">
      <c r="A127" s="21" t="s">
        <v>617</v>
      </c>
      <c r="B127" s="21" t="s">
        <v>876</v>
      </c>
      <c r="C127" s="219" t="s">
        <v>349</v>
      </c>
      <c r="D127" s="21" t="s">
        <v>877</v>
      </c>
      <c r="E127" s="199">
        <v>7.98</v>
      </c>
      <c r="F127" s="199"/>
      <c r="G127" s="196">
        <v>2.2599999999999998</v>
      </c>
      <c r="H127" s="196">
        <v>4.0599999999999996</v>
      </c>
      <c r="I127" s="196">
        <v>47.81</v>
      </c>
      <c r="J127" s="225" t="s">
        <v>29</v>
      </c>
      <c r="K127" s="343" t="s">
        <v>657</v>
      </c>
    </row>
    <row r="128" spans="1:11" x14ac:dyDescent="0.25">
      <c r="A128" s="21" t="s">
        <v>617</v>
      </c>
      <c r="B128" s="21" t="s">
        <v>878</v>
      </c>
      <c r="C128" s="219" t="s">
        <v>84</v>
      </c>
      <c r="D128" s="21" t="s">
        <v>879</v>
      </c>
      <c r="E128" s="199">
        <v>20</v>
      </c>
      <c r="F128" s="199">
        <v>16.2</v>
      </c>
      <c r="G128" s="196">
        <v>50.52</v>
      </c>
      <c r="H128" s="196">
        <v>48.34</v>
      </c>
      <c r="I128" s="196">
        <v>147.1</v>
      </c>
      <c r="J128" s="225" t="s">
        <v>59</v>
      </c>
      <c r="K128" s="343" t="s">
        <v>644</v>
      </c>
    </row>
    <row r="129" spans="1:11" x14ac:dyDescent="0.25">
      <c r="A129" s="21" t="s">
        <v>617</v>
      </c>
      <c r="B129" s="21" t="s">
        <v>880</v>
      </c>
      <c r="C129" s="219" t="s">
        <v>301</v>
      </c>
      <c r="D129" s="21" t="s">
        <v>881</v>
      </c>
      <c r="E129" s="199">
        <v>28</v>
      </c>
      <c r="F129" s="199">
        <v>23</v>
      </c>
      <c r="G129" s="196">
        <v>129.44</v>
      </c>
      <c r="H129" s="196">
        <v>114.7</v>
      </c>
      <c r="I129" s="196">
        <v>268.45999999999998</v>
      </c>
      <c r="J129" s="225" t="s">
        <v>59</v>
      </c>
      <c r="K129" s="343" t="s">
        <v>644</v>
      </c>
    </row>
    <row r="130" spans="1:11" x14ac:dyDescent="0.25">
      <c r="A130" s="21" t="s">
        <v>617</v>
      </c>
      <c r="B130" s="21" t="s">
        <v>882</v>
      </c>
      <c r="C130" s="219" t="s">
        <v>62</v>
      </c>
      <c r="D130" s="21" t="s">
        <v>883</v>
      </c>
      <c r="E130" s="199">
        <v>26.64</v>
      </c>
      <c r="F130" s="199">
        <v>21.8</v>
      </c>
      <c r="G130" s="196">
        <v>89.36</v>
      </c>
      <c r="H130" s="196">
        <v>84.14</v>
      </c>
      <c r="I130" s="196">
        <v>301.55</v>
      </c>
      <c r="J130" s="225" t="s">
        <v>59</v>
      </c>
      <c r="K130" s="343" t="s">
        <v>644</v>
      </c>
    </row>
    <row r="131" spans="1:11" x14ac:dyDescent="0.25">
      <c r="A131" s="21" t="s">
        <v>617</v>
      </c>
      <c r="B131" s="21" t="s">
        <v>884</v>
      </c>
      <c r="C131" s="219" t="s">
        <v>304</v>
      </c>
      <c r="D131" s="21" t="s">
        <v>885</v>
      </c>
      <c r="E131" s="199">
        <v>11.49</v>
      </c>
      <c r="F131" s="199">
        <v>9.24</v>
      </c>
      <c r="G131" s="196">
        <v>8.17</v>
      </c>
      <c r="H131" s="196">
        <v>10.1</v>
      </c>
      <c r="I131" s="196">
        <v>69.87</v>
      </c>
      <c r="J131" s="225" t="s">
        <v>73</v>
      </c>
      <c r="K131" s="343" t="s">
        <v>644</v>
      </c>
    </row>
    <row r="132" spans="1:11" x14ac:dyDescent="0.25">
      <c r="A132" s="21" t="s">
        <v>617</v>
      </c>
      <c r="B132" s="21" t="s">
        <v>886</v>
      </c>
      <c r="C132" s="219" t="s">
        <v>397</v>
      </c>
      <c r="D132" s="21" t="s">
        <v>887</v>
      </c>
      <c r="E132" s="199">
        <v>12.05</v>
      </c>
      <c r="F132" s="199">
        <v>9.27</v>
      </c>
      <c r="G132" s="196">
        <v>8.51</v>
      </c>
      <c r="H132" s="196">
        <v>8.68</v>
      </c>
      <c r="I132" s="196">
        <v>80.900000000000006</v>
      </c>
      <c r="J132" s="225" t="s">
        <v>73</v>
      </c>
      <c r="K132" s="343" t="s">
        <v>644</v>
      </c>
    </row>
    <row r="133" spans="1:11" x14ac:dyDescent="0.25">
      <c r="A133" s="21" t="s">
        <v>617</v>
      </c>
      <c r="B133" s="21" t="s">
        <v>888</v>
      </c>
      <c r="C133" s="219" t="s">
        <v>592</v>
      </c>
      <c r="D133" s="21" t="s">
        <v>889</v>
      </c>
      <c r="E133" s="199">
        <v>21</v>
      </c>
      <c r="F133" s="199"/>
      <c r="G133" s="196">
        <v>59</v>
      </c>
      <c r="H133" s="196">
        <v>56.7</v>
      </c>
      <c r="I133" s="196">
        <v>268.45999999999998</v>
      </c>
      <c r="J133" s="225" t="s">
        <v>86</v>
      </c>
      <c r="K133" s="343" t="s">
        <v>657</v>
      </c>
    </row>
    <row r="134" spans="1:11" x14ac:dyDescent="0.25">
      <c r="A134" s="21" t="s">
        <v>617</v>
      </c>
      <c r="B134" s="21" t="s">
        <v>890</v>
      </c>
      <c r="C134" s="219" t="s">
        <v>402</v>
      </c>
      <c r="D134" s="21" t="s">
        <v>891</v>
      </c>
      <c r="E134" s="199">
        <v>14.95</v>
      </c>
      <c r="F134" s="199">
        <v>12.26</v>
      </c>
      <c r="G134" s="196">
        <v>18.86</v>
      </c>
      <c r="H134" s="196">
        <v>14.98</v>
      </c>
      <c r="I134" s="196">
        <v>69.87</v>
      </c>
      <c r="J134" s="225" t="s">
        <v>89</v>
      </c>
      <c r="K134" s="343" t="s">
        <v>716</v>
      </c>
    </row>
    <row r="135" spans="1:11" x14ac:dyDescent="0.25">
      <c r="A135" s="21" t="s">
        <v>617</v>
      </c>
      <c r="B135" s="21" t="s">
        <v>892</v>
      </c>
      <c r="C135" s="219" t="s">
        <v>893</v>
      </c>
      <c r="D135" s="21" t="s">
        <v>894</v>
      </c>
      <c r="E135" s="199">
        <v>15.09</v>
      </c>
      <c r="F135" s="199">
        <v>11.97</v>
      </c>
      <c r="G135" s="196">
        <v>30.09</v>
      </c>
      <c r="H135" s="196">
        <v>28.48</v>
      </c>
      <c r="I135" s="196">
        <v>123.56</v>
      </c>
      <c r="J135" s="225" t="s">
        <v>89</v>
      </c>
      <c r="K135" s="343" t="s">
        <v>657</v>
      </c>
    </row>
    <row r="136" spans="1:11" x14ac:dyDescent="0.25">
      <c r="A136" s="201" t="s">
        <v>543</v>
      </c>
      <c r="B136" s="208"/>
      <c r="C136" s="221" t="s">
        <v>1267</v>
      </c>
      <c r="D136" s="198"/>
      <c r="E136" s="201">
        <v>268.51</v>
      </c>
      <c r="F136" s="201">
        <v>201.51000000000005</v>
      </c>
      <c r="G136" s="201">
        <v>461.43</v>
      </c>
      <c r="H136" s="201">
        <v>441.09000000000003</v>
      </c>
      <c r="I136" s="201">
        <v>1799</v>
      </c>
      <c r="J136" s="228"/>
      <c r="K136" s="344"/>
    </row>
    <row r="137" spans="1:11" x14ac:dyDescent="0.25">
      <c r="A137" s="21" t="s">
        <v>618</v>
      </c>
      <c r="B137" s="21" t="s">
        <v>895</v>
      </c>
      <c r="C137" s="219" t="s">
        <v>306</v>
      </c>
      <c r="D137" s="21" t="s">
        <v>896</v>
      </c>
      <c r="E137" s="196">
        <v>9.52</v>
      </c>
      <c r="F137" s="199">
        <v>8.09</v>
      </c>
      <c r="G137" s="196">
        <v>4.5599999999999996</v>
      </c>
      <c r="H137" s="196">
        <v>6.42</v>
      </c>
      <c r="I137" s="196">
        <v>54.48</v>
      </c>
      <c r="J137" s="225" t="s">
        <v>29</v>
      </c>
      <c r="K137" s="343" t="s">
        <v>657</v>
      </c>
    </row>
    <row r="138" spans="1:11" x14ac:dyDescent="0.25">
      <c r="A138" s="21" t="s">
        <v>618</v>
      </c>
      <c r="B138" s="21" t="s">
        <v>897</v>
      </c>
      <c r="C138" s="219" t="s">
        <v>308</v>
      </c>
      <c r="D138" s="21" t="s">
        <v>898</v>
      </c>
      <c r="E138" s="196">
        <v>14.26</v>
      </c>
      <c r="F138" s="199">
        <v>11.85</v>
      </c>
      <c r="G138" s="196">
        <v>21.8</v>
      </c>
      <c r="H138" s="196">
        <v>17.03</v>
      </c>
      <c r="I138" s="196">
        <v>154.44999999999999</v>
      </c>
      <c r="J138" s="225" t="s">
        <v>29</v>
      </c>
      <c r="K138" s="343" t="s">
        <v>644</v>
      </c>
    </row>
    <row r="139" spans="1:11" ht="15" customHeight="1" x14ac:dyDescent="0.25">
      <c r="A139" s="21" t="s">
        <v>618</v>
      </c>
      <c r="B139" s="21" t="s">
        <v>899</v>
      </c>
      <c r="C139" s="219" t="s">
        <v>900</v>
      </c>
      <c r="D139" s="21" t="s">
        <v>901</v>
      </c>
      <c r="E139" s="196">
        <v>11.5</v>
      </c>
      <c r="F139" s="199">
        <v>9.8000000000000007</v>
      </c>
      <c r="G139" s="196">
        <v>9.3800000000000008</v>
      </c>
      <c r="H139" s="196">
        <v>13.44</v>
      </c>
      <c r="I139" s="196">
        <v>88.19</v>
      </c>
      <c r="J139" s="225" t="s">
        <v>29</v>
      </c>
      <c r="K139" s="343" t="s">
        <v>657</v>
      </c>
    </row>
    <row r="140" spans="1:11" x14ac:dyDescent="0.25">
      <c r="A140" s="21" t="s">
        <v>618</v>
      </c>
      <c r="B140" s="21" t="s">
        <v>902</v>
      </c>
      <c r="C140" s="219" t="s">
        <v>309</v>
      </c>
      <c r="D140" s="21" t="s">
        <v>903</v>
      </c>
      <c r="E140" s="196">
        <v>10.7</v>
      </c>
      <c r="F140" s="199"/>
      <c r="G140" s="196">
        <v>5.58</v>
      </c>
      <c r="H140" s="196">
        <v>4.92</v>
      </c>
      <c r="I140" s="196">
        <v>55.9</v>
      </c>
      <c r="J140" s="225" t="s">
        <v>29</v>
      </c>
      <c r="K140" s="343" t="s">
        <v>657</v>
      </c>
    </row>
    <row r="141" spans="1:11" x14ac:dyDescent="0.25">
      <c r="A141" s="21" t="s">
        <v>618</v>
      </c>
      <c r="B141" s="21" t="s">
        <v>904</v>
      </c>
      <c r="C141" s="219" t="s">
        <v>312</v>
      </c>
      <c r="D141" s="21" t="s">
        <v>905</v>
      </c>
      <c r="E141" s="196">
        <v>13.94</v>
      </c>
      <c r="F141" s="199">
        <v>11.59</v>
      </c>
      <c r="G141" s="196">
        <v>15.6</v>
      </c>
      <c r="H141" s="196">
        <v>19.329999999999998</v>
      </c>
      <c r="I141" s="196">
        <v>76.489999999999995</v>
      </c>
      <c r="J141" s="225" t="s">
        <v>29</v>
      </c>
      <c r="K141" s="343" t="s">
        <v>644</v>
      </c>
    </row>
    <row r="142" spans="1:11" x14ac:dyDescent="0.25">
      <c r="A142" s="21" t="s">
        <v>618</v>
      </c>
      <c r="B142" s="21" t="s">
        <v>906</v>
      </c>
      <c r="C142" s="219" t="s">
        <v>314</v>
      </c>
      <c r="D142" s="21" t="s">
        <v>907</v>
      </c>
      <c r="E142" s="196">
        <v>11.49</v>
      </c>
      <c r="F142" s="199">
        <v>9.24</v>
      </c>
      <c r="G142" s="196">
        <v>7.05</v>
      </c>
      <c r="H142" s="196">
        <v>8.0299999999999994</v>
      </c>
      <c r="I142" s="196">
        <v>66.19</v>
      </c>
      <c r="J142" s="225" t="s">
        <v>29</v>
      </c>
      <c r="K142" s="343" t="s">
        <v>644</v>
      </c>
    </row>
    <row r="143" spans="1:11" x14ac:dyDescent="0.25">
      <c r="A143" s="21" t="s">
        <v>618</v>
      </c>
      <c r="B143" s="21" t="s">
        <v>908</v>
      </c>
      <c r="C143" s="219" t="s">
        <v>316</v>
      </c>
      <c r="D143" s="21" t="s">
        <v>909</v>
      </c>
      <c r="E143" s="196">
        <v>9.25</v>
      </c>
      <c r="F143" s="199">
        <v>7.79</v>
      </c>
      <c r="G143" s="196">
        <v>3.88</v>
      </c>
      <c r="H143" s="196">
        <v>4.74</v>
      </c>
      <c r="I143" s="196">
        <v>36.770000000000003</v>
      </c>
      <c r="J143" s="225" t="s">
        <v>29</v>
      </c>
      <c r="K143" s="343" t="s">
        <v>657</v>
      </c>
    </row>
    <row r="144" spans="1:11" x14ac:dyDescent="0.25">
      <c r="A144" s="21" t="s">
        <v>618</v>
      </c>
      <c r="B144" s="21" t="s">
        <v>910</v>
      </c>
      <c r="C144" s="219" t="s">
        <v>298</v>
      </c>
      <c r="D144" s="21" t="s">
        <v>911</v>
      </c>
      <c r="E144" s="196">
        <v>8.5</v>
      </c>
      <c r="F144" s="199">
        <v>6.8</v>
      </c>
      <c r="G144" s="196">
        <v>3.88</v>
      </c>
      <c r="H144" s="196">
        <v>4.6900000000000004</v>
      </c>
      <c r="I144" s="196">
        <v>44.13</v>
      </c>
      <c r="J144" s="225" t="s">
        <v>29</v>
      </c>
      <c r="K144" s="343" t="s">
        <v>657</v>
      </c>
    </row>
    <row r="145" spans="1:11" x14ac:dyDescent="0.25">
      <c r="A145" s="21" t="s">
        <v>618</v>
      </c>
      <c r="B145" s="21" t="s">
        <v>912</v>
      </c>
      <c r="C145" s="219" t="s">
        <v>318</v>
      </c>
      <c r="D145" s="21" t="s">
        <v>913</v>
      </c>
      <c r="E145" s="196">
        <v>9.6</v>
      </c>
      <c r="F145" s="199">
        <v>7.85</v>
      </c>
      <c r="G145" s="196">
        <v>4.4000000000000004</v>
      </c>
      <c r="H145" s="196">
        <v>5.5</v>
      </c>
      <c r="I145" s="196">
        <v>47.07</v>
      </c>
      <c r="J145" s="225" t="s">
        <v>29</v>
      </c>
      <c r="K145" s="343" t="s">
        <v>644</v>
      </c>
    </row>
    <row r="146" spans="1:11" x14ac:dyDescent="0.25">
      <c r="A146" s="201" t="s">
        <v>551</v>
      </c>
      <c r="B146" s="208"/>
      <c r="C146" s="221" t="s">
        <v>1268</v>
      </c>
      <c r="D146" s="209"/>
      <c r="E146" s="201">
        <v>98.759999999999991</v>
      </c>
      <c r="F146" s="201">
        <v>73.009999999999991</v>
      </c>
      <c r="G146" s="201">
        <v>76.13</v>
      </c>
      <c r="H146" s="201">
        <v>84.1</v>
      </c>
      <c r="I146" s="201">
        <v>623.67000000000007</v>
      </c>
      <c r="J146" s="229"/>
      <c r="K146" s="345"/>
    </row>
    <row r="147" spans="1:11" x14ac:dyDescent="0.25">
      <c r="A147" s="21" t="s">
        <v>619</v>
      </c>
      <c r="B147" s="21" t="s">
        <v>914</v>
      </c>
      <c r="C147" s="219" t="s">
        <v>319</v>
      </c>
      <c r="D147" s="21" t="s">
        <v>915</v>
      </c>
      <c r="E147" s="196">
        <v>32.6</v>
      </c>
      <c r="F147" s="199">
        <v>26.75</v>
      </c>
      <c r="G147" s="196">
        <v>336</v>
      </c>
      <c r="H147" s="196">
        <v>149.9</v>
      </c>
      <c r="I147" s="196">
        <v>220.65</v>
      </c>
      <c r="J147" s="225" t="s">
        <v>24</v>
      </c>
      <c r="K147" s="343" t="s">
        <v>644</v>
      </c>
    </row>
    <row r="148" spans="1:11" x14ac:dyDescent="0.25">
      <c r="A148" s="21" t="s">
        <v>619</v>
      </c>
      <c r="B148" s="21" t="s">
        <v>916</v>
      </c>
      <c r="C148" s="219" t="s">
        <v>321</v>
      </c>
      <c r="D148" s="21" t="s">
        <v>917</v>
      </c>
      <c r="E148" s="196">
        <v>7.25</v>
      </c>
      <c r="F148" s="199">
        <v>5.9</v>
      </c>
      <c r="G148" s="196">
        <v>2.2400000000000002</v>
      </c>
      <c r="H148" s="196">
        <v>2.2599999999999998</v>
      </c>
      <c r="I148" s="196">
        <v>11.77</v>
      </c>
      <c r="J148" s="225" t="s">
        <v>29</v>
      </c>
      <c r="K148" s="343" t="s">
        <v>644</v>
      </c>
    </row>
    <row r="149" spans="1:11" x14ac:dyDescent="0.25">
      <c r="A149" s="21" t="s">
        <v>619</v>
      </c>
      <c r="B149" s="21" t="s">
        <v>918</v>
      </c>
      <c r="C149" s="219" t="s">
        <v>324</v>
      </c>
      <c r="D149" s="21" t="s">
        <v>919</v>
      </c>
      <c r="E149" s="196">
        <v>6.49</v>
      </c>
      <c r="F149" s="199"/>
      <c r="G149" s="196">
        <v>1.69</v>
      </c>
      <c r="H149" s="196">
        <v>2.87</v>
      </c>
      <c r="I149" s="196">
        <v>22.06</v>
      </c>
      <c r="J149" s="225" t="s">
        <v>29</v>
      </c>
      <c r="K149" s="343" t="s">
        <v>657</v>
      </c>
    </row>
    <row r="150" spans="1:11" x14ac:dyDescent="0.25">
      <c r="A150" s="21" t="s">
        <v>619</v>
      </c>
      <c r="B150" s="21" t="s">
        <v>920</v>
      </c>
      <c r="C150" s="219" t="s">
        <v>325</v>
      </c>
      <c r="D150" s="21" t="s">
        <v>921</v>
      </c>
      <c r="E150" s="196">
        <v>5.9</v>
      </c>
      <c r="F150" s="199">
        <v>4.2</v>
      </c>
      <c r="G150" s="196">
        <v>1.34</v>
      </c>
      <c r="H150" s="196">
        <v>0.86</v>
      </c>
      <c r="I150" s="196">
        <v>18.39</v>
      </c>
      <c r="J150" s="225" t="s">
        <v>29</v>
      </c>
      <c r="K150" s="343" t="s">
        <v>657</v>
      </c>
    </row>
    <row r="151" spans="1:11" x14ac:dyDescent="0.25">
      <c r="A151" s="21" t="s">
        <v>619</v>
      </c>
      <c r="B151" s="21" t="s">
        <v>922</v>
      </c>
      <c r="C151" s="219" t="s">
        <v>327</v>
      </c>
      <c r="D151" s="21" t="s">
        <v>923</v>
      </c>
      <c r="E151" s="196">
        <v>9.35</v>
      </c>
      <c r="F151" s="199"/>
      <c r="G151" s="196">
        <v>5.85</v>
      </c>
      <c r="H151" s="196">
        <v>9.98</v>
      </c>
      <c r="I151" s="196">
        <v>55.16</v>
      </c>
      <c r="J151" s="225" t="s">
        <v>29</v>
      </c>
      <c r="K151" s="343" t="s">
        <v>716</v>
      </c>
    </row>
    <row r="152" spans="1:11" x14ac:dyDescent="0.25">
      <c r="A152" s="21" t="s">
        <v>619</v>
      </c>
      <c r="B152" s="21" t="s">
        <v>924</v>
      </c>
      <c r="C152" s="219" t="s">
        <v>333</v>
      </c>
      <c r="D152" s="21" t="s">
        <v>925</v>
      </c>
      <c r="E152" s="196">
        <v>8.1199999999999992</v>
      </c>
      <c r="F152" s="199">
        <v>6.84</v>
      </c>
      <c r="G152" s="196">
        <v>3.11</v>
      </c>
      <c r="H152" s="196">
        <v>5.71</v>
      </c>
      <c r="I152" s="196">
        <v>22.06</v>
      </c>
      <c r="J152" s="225" t="s">
        <v>29</v>
      </c>
      <c r="K152" s="343" t="s">
        <v>657</v>
      </c>
    </row>
    <row r="153" spans="1:11" x14ac:dyDescent="0.25">
      <c r="A153" s="21" t="s">
        <v>619</v>
      </c>
      <c r="B153" s="21" t="s">
        <v>926</v>
      </c>
      <c r="C153" s="219" t="s">
        <v>335</v>
      </c>
      <c r="D153" s="21" t="s">
        <v>927</v>
      </c>
      <c r="E153" s="196">
        <v>6.07</v>
      </c>
      <c r="F153" s="199"/>
      <c r="G153" s="196">
        <v>1.66</v>
      </c>
      <c r="H153" s="196">
        <v>1.86</v>
      </c>
      <c r="I153" s="196">
        <v>18.39</v>
      </c>
      <c r="J153" s="225" t="s">
        <v>29</v>
      </c>
      <c r="K153" s="343" t="s">
        <v>716</v>
      </c>
    </row>
    <row r="154" spans="1:11" x14ac:dyDescent="0.25">
      <c r="A154" s="21" t="s">
        <v>619</v>
      </c>
      <c r="B154" s="21" t="s">
        <v>928</v>
      </c>
      <c r="C154" s="219" t="s">
        <v>595</v>
      </c>
      <c r="D154" s="21" t="s">
        <v>929</v>
      </c>
      <c r="E154" s="196">
        <v>11.7</v>
      </c>
      <c r="F154" s="199">
        <v>9.08</v>
      </c>
      <c r="G154" s="196">
        <v>7.64</v>
      </c>
      <c r="H154" s="196">
        <v>9.58</v>
      </c>
      <c r="I154" s="196">
        <v>60.31</v>
      </c>
      <c r="J154" s="225" t="s">
        <v>29</v>
      </c>
      <c r="K154" s="343" t="s">
        <v>644</v>
      </c>
    </row>
    <row r="155" spans="1:11" x14ac:dyDescent="0.25">
      <c r="A155" s="21" t="s">
        <v>619</v>
      </c>
      <c r="B155" s="21" t="s">
        <v>930</v>
      </c>
      <c r="C155" s="219" t="s">
        <v>337</v>
      </c>
      <c r="D155" s="21" t="s">
        <v>931</v>
      </c>
      <c r="E155" s="196">
        <v>12.57</v>
      </c>
      <c r="F155" s="199">
        <v>10.199999999999999</v>
      </c>
      <c r="G155" s="196">
        <v>9.98</v>
      </c>
      <c r="H155" s="196">
        <v>9.9499999999999993</v>
      </c>
      <c r="I155" s="196">
        <v>69.87</v>
      </c>
      <c r="J155" s="225" t="s">
        <v>29</v>
      </c>
      <c r="K155" s="343" t="s">
        <v>644</v>
      </c>
    </row>
    <row r="156" spans="1:11" x14ac:dyDescent="0.25">
      <c r="A156" s="21" t="s">
        <v>619</v>
      </c>
      <c r="B156" s="21" t="s">
        <v>932</v>
      </c>
      <c r="C156" s="219" t="s">
        <v>339</v>
      </c>
      <c r="D156" s="21" t="s">
        <v>933</v>
      </c>
      <c r="E156" s="196">
        <v>8.7100000000000009</v>
      </c>
      <c r="F156" s="199"/>
      <c r="G156" s="196">
        <v>3.01</v>
      </c>
      <c r="H156" s="196">
        <v>5.13</v>
      </c>
      <c r="I156" s="196">
        <v>47.81</v>
      </c>
      <c r="J156" s="225" t="s">
        <v>29</v>
      </c>
      <c r="K156" s="343" t="s">
        <v>716</v>
      </c>
    </row>
    <row r="157" spans="1:11" x14ac:dyDescent="0.25">
      <c r="A157" s="21" t="s">
        <v>619</v>
      </c>
      <c r="B157" s="21" t="s">
        <v>934</v>
      </c>
      <c r="C157" s="219" t="s">
        <v>340</v>
      </c>
      <c r="D157" s="21" t="s">
        <v>935</v>
      </c>
      <c r="E157" s="196">
        <v>6.02</v>
      </c>
      <c r="F157" s="199">
        <v>5.7</v>
      </c>
      <c r="G157" s="196">
        <v>1.51</v>
      </c>
      <c r="H157" s="196">
        <v>2.72</v>
      </c>
      <c r="I157" s="196">
        <v>22.06</v>
      </c>
      <c r="J157" s="225" t="s">
        <v>29</v>
      </c>
      <c r="K157" s="343" t="s">
        <v>657</v>
      </c>
    </row>
    <row r="158" spans="1:11" x14ac:dyDescent="0.25">
      <c r="A158" s="21" t="s">
        <v>619</v>
      </c>
      <c r="B158" s="21" t="s">
        <v>936</v>
      </c>
      <c r="C158" s="219" t="s">
        <v>594</v>
      </c>
      <c r="D158" s="21" t="s">
        <v>937</v>
      </c>
      <c r="E158" s="196">
        <v>10.7</v>
      </c>
      <c r="F158" s="199">
        <v>9.5</v>
      </c>
      <c r="G158" s="196">
        <v>7.17</v>
      </c>
      <c r="H158" s="196">
        <v>5.51</v>
      </c>
      <c r="I158" s="196">
        <v>18.39</v>
      </c>
      <c r="J158" s="225" t="s">
        <v>29</v>
      </c>
      <c r="K158" s="343" t="s">
        <v>716</v>
      </c>
    </row>
    <row r="159" spans="1:11" x14ac:dyDescent="0.25">
      <c r="A159" s="21" t="s">
        <v>619</v>
      </c>
      <c r="B159" s="21" t="s">
        <v>938</v>
      </c>
      <c r="C159" s="219" t="s">
        <v>342</v>
      </c>
      <c r="D159" s="21" t="s">
        <v>939</v>
      </c>
      <c r="E159" s="196">
        <v>10.5</v>
      </c>
      <c r="F159" s="199">
        <v>8.25</v>
      </c>
      <c r="G159" s="196">
        <v>6.19</v>
      </c>
      <c r="H159" s="196">
        <v>7.26</v>
      </c>
      <c r="I159" s="196">
        <v>61.05</v>
      </c>
      <c r="J159" s="225" t="s">
        <v>29</v>
      </c>
      <c r="K159" s="343" t="s">
        <v>644</v>
      </c>
    </row>
    <row r="160" spans="1:11" x14ac:dyDescent="0.25">
      <c r="A160" s="21" t="s">
        <v>619</v>
      </c>
      <c r="B160" s="21" t="s">
        <v>940</v>
      </c>
      <c r="C160" s="219" t="s">
        <v>343</v>
      </c>
      <c r="D160" s="21" t="s">
        <v>941</v>
      </c>
      <c r="E160" s="196">
        <v>13.67</v>
      </c>
      <c r="F160" s="199">
        <v>11.2</v>
      </c>
      <c r="G160" s="196">
        <v>16.739999999999998</v>
      </c>
      <c r="H160" s="196">
        <v>19</v>
      </c>
      <c r="I160" s="196">
        <v>117.68</v>
      </c>
      <c r="J160" s="225" t="s">
        <v>29</v>
      </c>
      <c r="K160" s="343" t="s">
        <v>644</v>
      </c>
    </row>
    <row r="161" spans="1:11" x14ac:dyDescent="0.25">
      <c r="A161" s="21" t="s">
        <v>619</v>
      </c>
      <c r="B161" s="21" t="s">
        <v>942</v>
      </c>
      <c r="C161" s="219" t="s">
        <v>344</v>
      </c>
      <c r="D161" s="21" t="s">
        <v>943</v>
      </c>
      <c r="E161" s="196">
        <v>9.5</v>
      </c>
      <c r="F161" s="199">
        <v>8.1999999999999993</v>
      </c>
      <c r="G161" s="196">
        <v>3.08</v>
      </c>
      <c r="H161" s="196">
        <v>5.08</v>
      </c>
      <c r="I161" s="196">
        <v>66.19</v>
      </c>
      <c r="J161" s="225" t="s">
        <v>29</v>
      </c>
      <c r="K161" s="343" t="s">
        <v>657</v>
      </c>
    </row>
    <row r="162" spans="1:11" x14ac:dyDescent="0.25">
      <c r="A162" s="21" t="s">
        <v>619</v>
      </c>
      <c r="B162" s="21" t="s">
        <v>944</v>
      </c>
      <c r="C162" s="219" t="s">
        <v>345</v>
      </c>
      <c r="D162" s="21" t="s">
        <v>945</v>
      </c>
      <c r="E162" s="196">
        <v>5.92</v>
      </c>
      <c r="F162" s="199">
        <v>5.74</v>
      </c>
      <c r="G162" s="196">
        <v>1.5</v>
      </c>
      <c r="H162" s="196">
        <v>1.88</v>
      </c>
      <c r="I162" s="196">
        <v>18.39</v>
      </c>
      <c r="J162" s="225" t="s">
        <v>29</v>
      </c>
      <c r="K162" s="343" t="s">
        <v>657</v>
      </c>
    </row>
    <row r="163" spans="1:11" x14ac:dyDescent="0.25">
      <c r="A163" s="21" t="s">
        <v>619</v>
      </c>
      <c r="B163" s="21" t="s">
        <v>946</v>
      </c>
      <c r="C163" s="219" t="s">
        <v>347</v>
      </c>
      <c r="D163" s="21" t="s">
        <v>947</v>
      </c>
      <c r="E163" s="196">
        <v>7.51</v>
      </c>
      <c r="F163" s="199">
        <v>7.06</v>
      </c>
      <c r="G163" s="196">
        <v>2.68</v>
      </c>
      <c r="H163" s="196">
        <v>3.39</v>
      </c>
      <c r="I163" s="196">
        <v>29.42</v>
      </c>
      <c r="J163" s="225" t="s">
        <v>29</v>
      </c>
      <c r="K163" s="343" t="s">
        <v>657</v>
      </c>
    </row>
    <row r="164" spans="1:11" x14ac:dyDescent="0.25">
      <c r="A164" s="21" t="s">
        <v>619</v>
      </c>
      <c r="B164" s="21" t="s">
        <v>948</v>
      </c>
      <c r="C164" s="219" t="s">
        <v>348</v>
      </c>
      <c r="D164" s="21" t="s">
        <v>949</v>
      </c>
      <c r="E164" s="196">
        <v>6.99</v>
      </c>
      <c r="F164" s="199"/>
      <c r="G164" s="196">
        <v>1.5</v>
      </c>
      <c r="H164" s="196">
        <v>1.31</v>
      </c>
      <c r="I164" s="196">
        <v>18.39</v>
      </c>
      <c r="J164" s="225" t="s">
        <v>29</v>
      </c>
      <c r="K164" s="343" t="s">
        <v>716</v>
      </c>
    </row>
    <row r="165" spans="1:11" x14ac:dyDescent="0.25">
      <c r="A165" s="21" t="s">
        <v>619</v>
      </c>
      <c r="B165" s="21" t="s">
        <v>950</v>
      </c>
      <c r="C165" s="219" t="s">
        <v>352</v>
      </c>
      <c r="D165" s="21" t="s">
        <v>951</v>
      </c>
      <c r="E165" s="196">
        <v>6.92</v>
      </c>
      <c r="F165" s="199">
        <v>5.75</v>
      </c>
      <c r="G165" s="196">
        <v>1.77</v>
      </c>
      <c r="H165" s="196">
        <v>2.13</v>
      </c>
      <c r="I165" s="196">
        <v>20.59</v>
      </c>
      <c r="J165" s="225" t="s">
        <v>73</v>
      </c>
      <c r="K165" s="343" t="s">
        <v>716</v>
      </c>
    </row>
    <row r="166" spans="1:11" x14ac:dyDescent="0.25">
      <c r="A166" s="201" t="s">
        <v>552</v>
      </c>
      <c r="B166" s="208"/>
      <c r="C166" s="221" t="s">
        <v>1266</v>
      </c>
      <c r="D166" s="209"/>
      <c r="E166" s="201">
        <v>186.48999999999998</v>
      </c>
      <c r="F166" s="201">
        <v>124.37</v>
      </c>
      <c r="G166" s="201">
        <v>414.66</v>
      </c>
      <c r="H166" s="201">
        <v>246.38</v>
      </c>
      <c r="I166" s="201">
        <v>918.62999999999988</v>
      </c>
      <c r="J166" s="229"/>
      <c r="K166" s="345"/>
    </row>
    <row r="167" spans="1:11" x14ac:dyDescent="0.25">
      <c r="A167" s="21" t="s">
        <v>620</v>
      </c>
      <c r="B167" s="21" t="s">
        <v>952</v>
      </c>
      <c r="C167" s="219" t="s">
        <v>355</v>
      </c>
      <c r="D167" s="21" t="s">
        <v>953</v>
      </c>
      <c r="E167" s="199">
        <v>8.6</v>
      </c>
      <c r="F167" s="199">
        <v>6.4</v>
      </c>
      <c r="G167" s="196">
        <v>2.0299999999999998</v>
      </c>
      <c r="H167" s="196">
        <v>3.4</v>
      </c>
      <c r="I167" s="196">
        <v>11.03</v>
      </c>
      <c r="J167" s="225" t="s">
        <v>29</v>
      </c>
      <c r="K167" s="343" t="s">
        <v>716</v>
      </c>
    </row>
    <row r="168" spans="1:11" x14ac:dyDescent="0.25">
      <c r="A168" s="21" t="s">
        <v>620</v>
      </c>
      <c r="B168" s="21" t="s">
        <v>954</v>
      </c>
      <c r="C168" s="219" t="s">
        <v>358</v>
      </c>
      <c r="D168" s="21" t="s">
        <v>955</v>
      </c>
      <c r="E168" s="199">
        <v>10.85</v>
      </c>
      <c r="F168" s="199">
        <v>9.0500000000000007</v>
      </c>
      <c r="G168" s="196">
        <v>7.53</v>
      </c>
      <c r="H168" s="196">
        <v>8.4</v>
      </c>
      <c r="I168" s="196">
        <v>32.36</v>
      </c>
      <c r="J168" s="225" t="s">
        <v>29</v>
      </c>
      <c r="K168" s="343" t="s">
        <v>716</v>
      </c>
    </row>
    <row r="169" spans="1:11" x14ac:dyDescent="0.25">
      <c r="A169" s="21" t="s">
        <v>620</v>
      </c>
      <c r="B169" s="21" t="s">
        <v>956</v>
      </c>
      <c r="C169" s="219" t="s">
        <v>360</v>
      </c>
      <c r="D169" s="21" t="s">
        <v>957</v>
      </c>
      <c r="E169" s="199">
        <v>12.4</v>
      </c>
      <c r="F169" s="199">
        <v>10</v>
      </c>
      <c r="G169" s="196">
        <v>9.59</v>
      </c>
      <c r="H169" s="196">
        <v>8.6999999999999993</v>
      </c>
      <c r="I169" s="196">
        <v>36.04</v>
      </c>
      <c r="J169" s="225" t="s">
        <v>29</v>
      </c>
      <c r="K169" s="343" t="s">
        <v>644</v>
      </c>
    </row>
    <row r="170" spans="1:11" x14ac:dyDescent="0.25">
      <c r="A170" s="21" t="s">
        <v>620</v>
      </c>
      <c r="B170" s="21" t="s">
        <v>958</v>
      </c>
      <c r="C170" s="219" t="s">
        <v>361</v>
      </c>
      <c r="D170" s="21" t="s">
        <v>959</v>
      </c>
      <c r="E170" s="199">
        <v>10.1</v>
      </c>
      <c r="F170" s="199">
        <v>8.1999999999999993</v>
      </c>
      <c r="G170" s="196">
        <v>5.7</v>
      </c>
      <c r="H170" s="196">
        <v>5.26</v>
      </c>
      <c r="I170" s="196">
        <v>16.18</v>
      </c>
      <c r="J170" s="225" t="s">
        <v>29</v>
      </c>
      <c r="K170" s="343" t="s">
        <v>644</v>
      </c>
    </row>
    <row r="171" spans="1:11" x14ac:dyDescent="0.25">
      <c r="A171" s="21" t="s">
        <v>620</v>
      </c>
      <c r="B171" s="21" t="s">
        <v>960</v>
      </c>
      <c r="C171" s="219" t="s">
        <v>364</v>
      </c>
      <c r="D171" s="21" t="s">
        <v>961</v>
      </c>
      <c r="E171" s="199">
        <v>3.74</v>
      </c>
      <c r="F171" s="199"/>
      <c r="G171" s="196">
        <v>0.37</v>
      </c>
      <c r="H171" s="196">
        <v>0.75</v>
      </c>
      <c r="I171" s="196">
        <v>4.41</v>
      </c>
      <c r="J171" s="225" t="s">
        <v>29</v>
      </c>
      <c r="K171" s="343" t="s">
        <v>716</v>
      </c>
    </row>
    <row r="172" spans="1:11" x14ac:dyDescent="0.25">
      <c r="A172" s="21" t="s">
        <v>620</v>
      </c>
      <c r="B172" s="21" t="s">
        <v>962</v>
      </c>
      <c r="C172" s="219" t="s">
        <v>366</v>
      </c>
      <c r="D172" s="21" t="s">
        <v>963</v>
      </c>
      <c r="E172" s="199">
        <v>12.4</v>
      </c>
      <c r="F172" s="199">
        <v>10</v>
      </c>
      <c r="G172" s="196">
        <v>9.59</v>
      </c>
      <c r="H172" s="196">
        <v>8.66</v>
      </c>
      <c r="I172" s="196">
        <v>33.1</v>
      </c>
      <c r="J172" s="225" t="s">
        <v>29</v>
      </c>
      <c r="K172" s="343" t="s">
        <v>644</v>
      </c>
    </row>
    <row r="173" spans="1:11" x14ac:dyDescent="0.25">
      <c r="A173" s="21" t="s">
        <v>620</v>
      </c>
      <c r="B173" s="21" t="s">
        <v>964</v>
      </c>
      <c r="C173" s="219" t="s">
        <v>370</v>
      </c>
      <c r="D173" s="21" t="s">
        <v>965</v>
      </c>
      <c r="E173" s="199">
        <v>9.8000000000000007</v>
      </c>
      <c r="F173" s="199">
        <v>7.84</v>
      </c>
      <c r="G173" s="196">
        <v>3.18</v>
      </c>
      <c r="H173" s="196">
        <v>5.65</v>
      </c>
      <c r="I173" s="196">
        <v>33.1</v>
      </c>
      <c r="J173" s="225" t="s">
        <v>29</v>
      </c>
      <c r="K173" s="343" t="s">
        <v>716</v>
      </c>
    </row>
    <row r="174" spans="1:11" x14ac:dyDescent="0.25">
      <c r="A174" s="21" t="s">
        <v>620</v>
      </c>
      <c r="B174" s="21" t="s">
        <v>966</v>
      </c>
      <c r="C174" s="219" t="s">
        <v>371</v>
      </c>
      <c r="D174" s="21" t="s">
        <v>967</v>
      </c>
      <c r="E174" s="199">
        <v>11.03</v>
      </c>
      <c r="F174" s="199">
        <v>9.15</v>
      </c>
      <c r="G174" s="196">
        <v>8.48</v>
      </c>
      <c r="H174" s="196">
        <v>9.33</v>
      </c>
      <c r="I174" s="196">
        <v>47.81</v>
      </c>
      <c r="J174" s="225" t="s">
        <v>29</v>
      </c>
      <c r="K174" s="343" t="s">
        <v>657</v>
      </c>
    </row>
    <row r="175" spans="1:11" x14ac:dyDescent="0.25">
      <c r="A175" s="21" t="s">
        <v>620</v>
      </c>
      <c r="B175" s="21" t="s">
        <v>968</v>
      </c>
      <c r="C175" s="219" t="s">
        <v>373</v>
      </c>
      <c r="D175" s="21" t="s">
        <v>969</v>
      </c>
      <c r="E175" s="199">
        <v>10.5</v>
      </c>
      <c r="F175" s="199">
        <v>8.9600000000000009</v>
      </c>
      <c r="G175" s="196">
        <v>5.95</v>
      </c>
      <c r="H175" s="196">
        <v>5.83</v>
      </c>
      <c r="I175" s="196">
        <v>29.42</v>
      </c>
      <c r="J175" s="225" t="s">
        <v>29</v>
      </c>
      <c r="K175" s="343" t="s">
        <v>657</v>
      </c>
    </row>
    <row r="176" spans="1:11" x14ac:dyDescent="0.25">
      <c r="A176" s="21" t="s">
        <v>620</v>
      </c>
      <c r="B176" s="21" t="s">
        <v>970</v>
      </c>
      <c r="C176" s="219" t="s">
        <v>375</v>
      </c>
      <c r="D176" s="21" t="s">
        <v>971</v>
      </c>
      <c r="E176" s="199">
        <v>11.54</v>
      </c>
      <c r="F176" s="199">
        <v>9.51</v>
      </c>
      <c r="G176" s="196">
        <v>7.95</v>
      </c>
      <c r="H176" s="196">
        <v>9.9499999999999993</v>
      </c>
      <c r="I176" s="196">
        <v>25.74</v>
      </c>
      <c r="J176" s="225" t="s">
        <v>29</v>
      </c>
      <c r="K176" s="343" t="s">
        <v>644</v>
      </c>
    </row>
    <row r="177" spans="1:11" x14ac:dyDescent="0.25">
      <c r="A177" s="21" t="s">
        <v>620</v>
      </c>
      <c r="B177" s="21" t="s">
        <v>972</v>
      </c>
      <c r="C177" s="219" t="s">
        <v>376</v>
      </c>
      <c r="D177" s="21" t="s">
        <v>973</v>
      </c>
      <c r="E177" s="199">
        <v>9.6</v>
      </c>
      <c r="F177" s="199">
        <v>7.85</v>
      </c>
      <c r="G177" s="196">
        <v>4.7699999999999996</v>
      </c>
      <c r="H177" s="196">
        <v>5.77</v>
      </c>
      <c r="I177" s="196">
        <v>27.21</v>
      </c>
      <c r="J177" s="225" t="s">
        <v>29</v>
      </c>
      <c r="K177" s="343" t="s">
        <v>644</v>
      </c>
    </row>
    <row r="178" spans="1:11" x14ac:dyDescent="0.25">
      <c r="A178" s="21" t="s">
        <v>620</v>
      </c>
      <c r="B178" s="21" t="s">
        <v>974</v>
      </c>
      <c r="C178" s="219" t="s">
        <v>378</v>
      </c>
      <c r="D178" s="21" t="s">
        <v>975</v>
      </c>
      <c r="E178" s="199">
        <v>11.99</v>
      </c>
      <c r="F178" s="199">
        <v>9.35</v>
      </c>
      <c r="G178" s="196">
        <v>8.66</v>
      </c>
      <c r="H178" s="196">
        <v>11.23</v>
      </c>
      <c r="I178" s="196">
        <v>69.87</v>
      </c>
      <c r="J178" s="225" t="s">
        <v>29</v>
      </c>
      <c r="K178" s="343" t="s">
        <v>644</v>
      </c>
    </row>
    <row r="179" spans="1:11" x14ac:dyDescent="0.25">
      <c r="A179" s="21" t="s">
        <v>620</v>
      </c>
      <c r="B179" s="21" t="s">
        <v>976</v>
      </c>
      <c r="C179" s="219" t="s">
        <v>379</v>
      </c>
      <c r="D179" s="21" t="s">
        <v>977</v>
      </c>
      <c r="E179" s="199">
        <v>11.4</v>
      </c>
      <c r="F179" s="199"/>
      <c r="G179" s="196">
        <v>6.83</v>
      </c>
      <c r="H179" s="196">
        <v>7.18</v>
      </c>
      <c r="I179" s="196">
        <v>44.13</v>
      </c>
      <c r="J179" s="225" t="s">
        <v>29</v>
      </c>
      <c r="K179" s="343" t="s">
        <v>716</v>
      </c>
    </row>
    <row r="180" spans="1:11" x14ac:dyDescent="0.25">
      <c r="A180" s="21" t="s">
        <v>620</v>
      </c>
      <c r="B180" s="21" t="s">
        <v>978</v>
      </c>
      <c r="C180" s="219" t="s">
        <v>381</v>
      </c>
      <c r="D180" s="21" t="s">
        <v>979</v>
      </c>
      <c r="E180" s="199">
        <v>10.8</v>
      </c>
      <c r="F180" s="199">
        <v>9.0500000000000007</v>
      </c>
      <c r="G180" s="196">
        <v>7.5</v>
      </c>
      <c r="H180" s="196">
        <v>5.86</v>
      </c>
      <c r="I180" s="196">
        <v>44.13</v>
      </c>
      <c r="J180" s="225" t="s">
        <v>29</v>
      </c>
      <c r="K180" s="343" t="s">
        <v>657</v>
      </c>
    </row>
    <row r="181" spans="1:11" x14ac:dyDescent="0.25">
      <c r="A181" s="21" t="s">
        <v>620</v>
      </c>
      <c r="B181" s="21" t="s">
        <v>980</v>
      </c>
      <c r="C181" s="219" t="s">
        <v>382</v>
      </c>
      <c r="D181" s="21" t="s">
        <v>981</v>
      </c>
      <c r="E181" s="199">
        <v>9.9</v>
      </c>
      <c r="F181" s="199">
        <v>9.1300000000000008</v>
      </c>
      <c r="G181" s="196">
        <v>4.54</v>
      </c>
      <c r="H181" s="196">
        <v>7.8</v>
      </c>
      <c r="I181" s="196">
        <v>26.48</v>
      </c>
      <c r="J181" s="225" t="s">
        <v>29</v>
      </c>
      <c r="K181" s="343" t="s">
        <v>657</v>
      </c>
    </row>
    <row r="182" spans="1:11" x14ac:dyDescent="0.25">
      <c r="A182" s="21" t="s">
        <v>620</v>
      </c>
      <c r="B182" s="21" t="s">
        <v>982</v>
      </c>
      <c r="C182" s="219" t="s">
        <v>385</v>
      </c>
      <c r="D182" s="21" t="s">
        <v>983</v>
      </c>
      <c r="E182" s="199">
        <v>10</v>
      </c>
      <c r="F182" s="199">
        <v>8.3000000000000007</v>
      </c>
      <c r="G182" s="196">
        <v>5.77</v>
      </c>
      <c r="H182" s="196">
        <v>5.33</v>
      </c>
      <c r="I182" s="196">
        <v>44.13</v>
      </c>
      <c r="J182" s="225" t="s">
        <v>29</v>
      </c>
      <c r="K182" s="343" t="s">
        <v>716</v>
      </c>
    </row>
    <row r="183" spans="1:11" x14ac:dyDescent="0.25">
      <c r="A183" s="21" t="s">
        <v>620</v>
      </c>
      <c r="B183" s="21" t="s">
        <v>984</v>
      </c>
      <c r="C183" s="219" t="s">
        <v>386</v>
      </c>
      <c r="D183" s="21" t="s">
        <v>985</v>
      </c>
      <c r="E183" s="199">
        <v>9.35</v>
      </c>
      <c r="F183" s="199">
        <v>7.6</v>
      </c>
      <c r="G183" s="196">
        <v>4.01</v>
      </c>
      <c r="H183" s="196">
        <v>5.09</v>
      </c>
      <c r="I183" s="196">
        <v>61.78</v>
      </c>
      <c r="J183" s="225" t="s">
        <v>29</v>
      </c>
      <c r="K183" s="343" t="s">
        <v>644</v>
      </c>
    </row>
    <row r="184" spans="1:11" x14ac:dyDescent="0.25">
      <c r="A184" s="21" t="s">
        <v>620</v>
      </c>
      <c r="B184" s="21" t="s">
        <v>986</v>
      </c>
      <c r="C184" s="219" t="s">
        <v>388</v>
      </c>
      <c r="D184" s="21" t="s">
        <v>987</v>
      </c>
      <c r="E184" s="199">
        <v>11</v>
      </c>
      <c r="F184" s="199">
        <v>9</v>
      </c>
      <c r="G184" s="196">
        <v>6.86</v>
      </c>
      <c r="H184" s="196">
        <v>6.61</v>
      </c>
      <c r="I184" s="196">
        <v>17.649999999999999</v>
      </c>
      <c r="J184" s="225" t="s">
        <v>29</v>
      </c>
      <c r="K184" s="343" t="s">
        <v>644</v>
      </c>
    </row>
    <row r="185" spans="1:11" x14ac:dyDescent="0.25">
      <c r="A185" s="21" t="s">
        <v>620</v>
      </c>
      <c r="B185" s="21" t="s">
        <v>988</v>
      </c>
      <c r="C185" s="219" t="s">
        <v>389</v>
      </c>
      <c r="D185" s="21" t="s">
        <v>989</v>
      </c>
      <c r="E185" s="199">
        <v>10.5</v>
      </c>
      <c r="F185" s="199">
        <v>8.25</v>
      </c>
      <c r="G185" s="196">
        <v>6.19</v>
      </c>
      <c r="H185" s="196">
        <v>7.26</v>
      </c>
      <c r="I185" s="196">
        <v>36.770000000000003</v>
      </c>
      <c r="J185" s="225" t="s">
        <v>29</v>
      </c>
      <c r="K185" s="343" t="s">
        <v>644</v>
      </c>
    </row>
    <row r="186" spans="1:11" x14ac:dyDescent="0.25">
      <c r="A186" s="21" t="s">
        <v>620</v>
      </c>
      <c r="B186" s="21" t="s">
        <v>990</v>
      </c>
      <c r="C186" s="219" t="s">
        <v>391</v>
      </c>
      <c r="D186" s="21" t="s">
        <v>991</v>
      </c>
      <c r="E186" s="199">
        <v>22.5</v>
      </c>
      <c r="F186" s="199">
        <v>18.600000000000001</v>
      </c>
      <c r="G186" s="196">
        <v>62.55</v>
      </c>
      <c r="H186" s="196">
        <v>49.11</v>
      </c>
      <c r="I186" s="196">
        <v>176.52</v>
      </c>
      <c r="J186" s="225" t="s">
        <v>59</v>
      </c>
      <c r="K186" s="343" t="s">
        <v>644</v>
      </c>
    </row>
    <row r="187" spans="1:11" x14ac:dyDescent="0.25">
      <c r="A187" s="21" t="s">
        <v>620</v>
      </c>
      <c r="B187" s="21" t="s">
        <v>992</v>
      </c>
      <c r="C187" s="219" t="s">
        <v>395</v>
      </c>
      <c r="D187" s="21" t="s">
        <v>993</v>
      </c>
      <c r="E187" s="199">
        <v>10.5</v>
      </c>
      <c r="F187" s="199">
        <f>E167+E168+E169+E170+E171+E172+E173+E174+E175+E176+E177+E178+E179+E180+E181+E182+E183+E184+E185</f>
        <v>195.5</v>
      </c>
      <c r="G187" s="196">
        <v>7.3</v>
      </c>
      <c r="H187" s="196">
        <v>10.6</v>
      </c>
      <c r="I187" s="196">
        <v>84.58</v>
      </c>
      <c r="J187" s="225" t="s">
        <v>73</v>
      </c>
      <c r="K187" s="343" t="s">
        <v>716</v>
      </c>
    </row>
    <row r="188" spans="1:11" x14ac:dyDescent="0.25">
      <c r="A188" s="21" t="s">
        <v>620</v>
      </c>
      <c r="B188" s="21" t="s">
        <v>994</v>
      </c>
      <c r="C188" s="219" t="s">
        <v>398</v>
      </c>
      <c r="D188" s="21" t="s">
        <v>995</v>
      </c>
      <c r="E188" s="199">
        <v>20.6</v>
      </c>
      <c r="F188" s="199">
        <v>15.65</v>
      </c>
      <c r="G188" s="196">
        <v>96.71</v>
      </c>
      <c r="H188" s="196">
        <v>33.11</v>
      </c>
      <c r="I188" s="196">
        <v>220.65</v>
      </c>
      <c r="J188" s="225" t="s">
        <v>89</v>
      </c>
      <c r="K188" s="343" t="s">
        <v>644</v>
      </c>
    </row>
    <row r="189" spans="1:11" x14ac:dyDescent="0.25">
      <c r="A189" s="21" t="s">
        <v>620</v>
      </c>
      <c r="B189" s="21" t="s">
        <v>996</v>
      </c>
      <c r="C189" s="219" t="s">
        <v>400</v>
      </c>
      <c r="D189" s="21" t="s">
        <v>997</v>
      </c>
      <c r="E189" s="199">
        <v>18</v>
      </c>
      <c r="F189" s="199">
        <v>14.75</v>
      </c>
      <c r="G189" s="196">
        <v>77.61</v>
      </c>
      <c r="H189" s="196">
        <v>34.03</v>
      </c>
      <c r="I189" s="196">
        <v>167.69</v>
      </c>
      <c r="J189" s="225" t="s">
        <v>89</v>
      </c>
      <c r="K189" s="343" t="s">
        <v>644</v>
      </c>
    </row>
    <row r="190" spans="1:11" x14ac:dyDescent="0.25">
      <c r="A190" s="21" t="s">
        <v>620</v>
      </c>
      <c r="B190" s="21" t="s">
        <v>998</v>
      </c>
      <c r="C190" s="219" t="s">
        <v>403</v>
      </c>
      <c r="D190" s="21" t="s">
        <v>999</v>
      </c>
      <c r="E190" s="199">
        <v>17.8</v>
      </c>
      <c r="F190" s="199">
        <v>16.350000000000001</v>
      </c>
      <c r="G190" s="196">
        <v>67.33</v>
      </c>
      <c r="H190" s="196">
        <v>36.340000000000003</v>
      </c>
      <c r="I190" s="196">
        <v>102.97</v>
      </c>
      <c r="J190" s="225" t="s">
        <v>89</v>
      </c>
      <c r="K190" s="343" t="s">
        <v>657</v>
      </c>
    </row>
    <row r="191" spans="1:11" x14ac:dyDescent="0.25">
      <c r="A191" s="201" t="s">
        <v>555</v>
      </c>
      <c r="B191" s="208"/>
      <c r="C191" s="221" t="s">
        <v>1269</v>
      </c>
      <c r="D191" s="209"/>
      <c r="E191" s="201">
        <v>284.90000000000003</v>
      </c>
      <c r="F191" s="201">
        <v>408.49</v>
      </c>
      <c r="G191" s="201">
        <v>427</v>
      </c>
      <c r="H191" s="201">
        <v>291.24999999999994</v>
      </c>
      <c r="I191" s="201">
        <v>1393.75</v>
      </c>
      <c r="J191" s="229"/>
      <c r="K191" s="345"/>
    </row>
    <row r="192" spans="1:11" x14ac:dyDescent="0.25">
      <c r="A192" s="21" t="s">
        <v>621</v>
      </c>
      <c r="B192" s="21" t="s">
        <v>1000</v>
      </c>
      <c r="C192" s="219" t="s">
        <v>407</v>
      </c>
      <c r="D192" s="21" t="s">
        <v>1001</v>
      </c>
      <c r="E192" s="199">
        <v>6.17</v>
      </c>
      <c r="F192" s="199">
        <v>4.9400000000000004</v>
      </c>
      <c r="G192" s="196">
        <v>1.67</v>
      </c>
      <c r="H192" s="196">
        <v>2.73</v>
      </c>
      <c r="I192" s="196">
        <v>14.71</v>
      </c>
      <c r="J192" s="225" t="s">
        <v>29</v>
      </c>
      <c r="K192" s="343" t="s">
        <v>657</v>
      </c>
    </row>
    <row r="193" spans="1:11" x14ac:dyDescent="0.25">
      <c r="A193" s="21" t="s">
        <v>621</v>
      </c>
      <c r="B193" s="21" t="s">
        <v>1002</v>
      </c>
      <c r="C193" s="219" t="s">
        <v>409</v>
      </c>
      <c r="D193" s="21" t="s">
        <v>1003</v>
      </c>
      <c r="E193" s="199">
        <v>11</v>
      </c>
      <c r="F193" s="199">
        <v>9.3699999999999992</v>
      </c>
      <c r="G193" s="196">
        <v>6.94</v>
      </c>
      <c r="H193" s="196">
        <v>7.68</v>
      </c>
      <c r="I193" s="196">
        <v>62.52</v>
      </c>
      <c r="J193" s="225" t="s">
        <v>29</v>
      </c>
      <c r="K193" s="343" t="s">
        <v>644</v>
      </c>
    </row>
    <row r="194" spans="1:11" x14ac:dyDescent="0.25">
      <c r="A194" s="21" t="s">
        <v>621</v>
      </c>
      <c r="B194" s="21" t="s">
        <v>1004</v>
      </c>
      <c r="C194" s="219" t="s">
        <v>411</v>
      </c>
      <c r="D194" s="21" t="s">
        <v>1005</v>
      </c>
      <c r="E194" s="199">
        <v>10.14</v>
      </c>
      <c r="F194" s="199">
        <v>8.25</v>
      </c>
      <c r="G194" s="196">
        <v>5.54</v>
      </c>
      <c r="H194" s="196">
        <v>6.17</v>
      </c>
      <c r="I194" s="196">
        <v>18.39</v>
      </c>
      <c r="J194" s="225" t="s">
        <v>29</v>
      </c>
      <c r="K194" s="343" t="s">
        <v>644</v>
      </c>
    </row>
    <row r="195" spans="1:11" x14ac:dyDescent="0.25">
      <c r="A195" s="21" t="s">
        <v>621</v>
      </c>
      <c r="B195" s="21" t="s">
        <v>1006</v>
      </c>
      <c r="C195" s="219" t="s">
        <v>599</v>
      </c>
      <c r="D195" s="21" t="s">
        <v>1007</v>
      </c>
      <c r="E195" s="199">
        <v>9.99</v>
      </c>
      <c r="F195" s="199">
        <v>8.6199999999999992</v>
      </c>
      <c r="G195" s="196">
        <v>6.46</v>
      </c>
      <c r="H195" s="196">
        <v>8.17</v>
      </c>
      <c r="I195" s="196">
        <v>25.74</v>
      </c>
      <c r="J195" s="225" t="s">
        <v>29</v>
      </c>
      <c r="K195" s="343" t="s">
        <v>644</v>
      </c>
    </row>
    <row r="196" spans="1:11" x14ac:dyDescent="0.25">
      <c r="A196" s="201" t="s">
        <v>554</v>
      </c>
      <c r="B196" s="208"/>
      <c r="C196" s="221" t="s">
        <v>1261</v>
      </c>
      <c r="D196" s="209"/>
      <c r="E196" s="201">
        <v>37.300000000000004</v>
      </c>
      <c r="F196" s="201">
        <v>31.18</v>
      </c>
      <c r="G196" s="201">
        <v>20.61</v>
      </c>
      <c r="H196" s="201">
        <v>24.75</v>
      </c>
      <c r="I196" s="201">
        <v>121.36</v>
      </c>
      <c r="J196" s="229"/>
      <c r="K196" s="345"/>
    </row>
    <row r="197" spans="1:11" x14ac:dyDescent="0.25">
      <c r="A197" s="21" t="s">
        <v>622</v>
      </c>
      <c r="B197" s="21" t="s">
        <v>1008</v>
      </c>
      <c r="C197" s="219" t="s">
        <v>416</v>
      </c>
      <c r="D197" s="21" t="s">
        <v>1009</v>
      </c>
      <c r="E197" s="199">
        <v>12.6</v>
      </c>
      <c r="F197" s="199"/>
      <c r="G197" s="196">
        <v>12.45</v>
      </c>
      <c r="H197" s="196">
        <v>11.09</v>
      </c>
      <c r="I197" s="196">
        <v>80.900000000000006</v>
      </c>
      <c r="J197" s="225" t="s">
        <v>29</v>
      </c>
      <c r="K197" s="343" t="s">
        <v>644</v>
      </c>
    </row>
    <row r="198" spans="1:11" x14ac:dyDescent="0.25">
      <c r="A198" s="21" t="s">
        <v>622</v>
      </c>
      <c r="B198" s="21" t="s">
        <v>1010</v>
      </c>
      <c r="C198" s="219" t="s">
        <v>418</v>
      </c>
      <c r="D198" s="21" t="s">
        <v>1011</v>
      </c>
      <c r="E198" s="199">
        <v>4.2300000000000004</v>
      </c>
      <c r="F198" s="199"/>
      <c r="G198" s="196">
        <v>0.5</v>
      </c>
      <c r="H198" s="196">
        <v>0.94</v>
      </c>
      <c r="I198" s="196">
        <v>14.71</v>
      </c>
      <c r="J198" s="225" t="s">
        <v>29</v>
      </c>
      <c r="K198" s="343" t="s">
        <v>716</v>
      </c>
    </row>
    <row r="199" spans="1:11" x14ac:dyDescent="0.25">
      <c r="A199" s="21" t="s">
        <v>622</v>
      </c>
      <c r="B199" s="21" t="s">
        <v>1012</v>
      </c>
      <c r="C199" s="219" t="s">
        <v>420</v>
      </c>
      <c r="D199" s="21" t="s">
        <v>1013</v>
      </c>
      <c r="E199" s="199">
        <v>9.99</v>
      </c>
      <c r="F199" s="199">
        <v>8.64</v>
      </c>
      <c r="G199" s="196">
        <v>8.2799999999999994</v>
      </c>
      <c r="H199" s="196">
        <v>11.23</v>
      </c>
      <c r="I199" s="196">
        <v>29.42</v>
      </c>
      <c r="J199" s="225" t="s">
        <v>29</v>
      </c>
      <c r="K199" s="343" t="s">
        <v>644</v>
      </c>
    </row>
    <row r="200" spans="1:11" x14ac:dyDescent="0.25">
      <c r="A200" s="21" t="s">
        <v>622</v>
      </c>
      <c r="B200" s="21" t="s">
        <v>1014</v>
      </c>
      <c r="C200" s="219" t="s">
        <v>427</v>
      </c>
      <c r="D200" s="21" t="s">
        <v>1015</v>
      </c>
      <c r="E200" s="199">
        <v>5.9</v>
      </c>
      <c r="F200" s="199"/>
      <c r="G200" s="196">
        <v>1.19</v>
      </c>
      <c r="H200" s="196">
        <v>2.25</v>
      </c>
      <c r="I200" s="196">
        <v>22.06</v>
      </c>
      <c r="J200" s="225" t="s">
        <v>29</v>
      </c>
      <c r="K200" s="343" t="s">
        <v>657</v>
      </c>
    </row>
    <row r="201" spans="1:11" x14ac:dyDescent="0.25">
      <c r="A201" s="21" t="s">
        <v>622</v>
      </c>
      <c r="B201" s="21" t="s">
        <v>1016</v>
      </c>
      <c r="C201" s="219" t="s">
        <v>422</v>
      </c>
      <c r="D201" s="21" t="s">
        <v>1017</v>
      </c>
      <c r="E201" s="199">
        <v>6.8</v>
      </c>
      <c r="F201" s="199">
        <v>5.44</v>
      </c>
      <c r="G201" s="196">
        <v>1.74</v>
      </c>
      <c r="H201" s="196">
        <v>3.4</v>
      </c>
      <c r="I201" s="196">
        <v>11.03</v>
      </c>
      <c r="J201" s="225" t="s">
        <v>29</v>
      </c>
      <c r="K201" s="343" t="s">
        <v>657</v>
      </c>
    </row>
    <row r="202" spans="1:11" x14ac:dyDescent="0.25">
      <c r="A202" s="21" t="s">
        <v>622</v>
      </c>
      <c r="B202" s="21" t="s">
        <v>1018</v>
      </c>
      <c r="C202" s="219" t="s">
        <v>429</v>
      </c>
      <c r="D202" s="21" t="s">
        <v>1019</v>
      </c>
      <c r="E202" s="199">
        <v>10.3</v>
      </c>
      <c r="F202" s="199">
        <v>8.9</v>
      </c>
      <c r="G202" s="196">
        <v>5.75</v>
      </c>
      <c r="H202" s="196">
        <v>8.61</v>
      </c>
      <c r="I202" s="196">
        <v>44.13</v>
      </c>
      <c r="J202" s="225" t="s">
        <v>29</v>
      </c>
      <c r="K202" s="343" t="s">
        <v>716</v>
      </c>
    </row>
    <row r="203" spans="1:11" x14ac:dyDescent="0.25">
      <c r="A203" s="21" t="s">
        <v>622</v>
      </c>
      <c r="B203" s="21" t="s">
        <v>1020</v>
      </c>
      <c r="C203" s="219" t="s">
        <v>431</v>
      </c>
      <c r="D203" s="21" t="s">
        <v>1021</v>
      </c>
      <c r="E203" s="199">
        <v>6.8</v>
      </c>
      <c r="F203" s="199">
        <v>5.6</v>
      </c>
      <c r="G203" s="196">
        <v>1.96</v>
      </c>
      <c r="H203" s="196">
        <v>3.79</v>
      </c>
      <c r="I203" s="196">
        <v>13.24</v>
      </c>
      <c r="J203" s="225" t="s">
        <v>29</v>
      </c>
      <c r="K203" s="343" t="s">
        <v>657</v>
      </c>
    </row>
    <row r="204" spans="1:11" x14ac:dyDescent="0.25">
      <c r="A204" s="21" t="s">
        <v>622</v>
      </c>
      <c r="B204" s="21" t="s">
        <v>1022</v>
      </c>
      <c r="C204" s="219" t="s">
        <v>438</v>
      </c>
      <c r="D204" s="21" t="s">
        <v>1023</v>
      </c>
      <c r="E204" s="199">
        <v>5.95</v>
      </c>
      <c r="F204" s="199">
        <v>5.0999999999999996</v>
      </c>
      <c r="G204" s="196">
        <v>1.22</v>
      </c>
      <c r="H204" s="196">
        <v>2.39</v>
      </c>
      <c r="I204" s="196">
        <v>13.97</v>
      </c>
      <c r="J204" s="225" t="s">
        <v>29</v>
      </c>
      <c r="K204" s="343" t="s">
        <v>657</v>
      </c>
    </row>
    <row r="205" spans="1:11" x14ac:dyDescent="0.25">
      <c r="A205" s="21" t="s">
        <v>622</v>
      </c>
      <c r="B205" s="21" t="s">
        <v>1024</v>
      </c>
      <c r="C205" s="219" t="s">
        <v>423</v>
      </c>
      <c r="D205" s="21" t="s">
        <v>1025</v>
      </c>
      <c r="E205" s="199">
        <v>4.34</v>
      </c>
      <c r="F205" s="199"/>
      <c r="G205" s="196">
        <v>0.48</v>
      </c>
      <c r="H205" s="196">
        <v>0.72</v>
      </c>
      <c r="I205" s="196">
        <v>7.35</v>
      </c>
      <c r="J205" s="225" t="s">
        <v>29</v>
      </c>
      <c r="K205" s="343" t="s">
        <v>716</v>
      </c>
    </row>
    <row r="206" spans="1:11" x14ac:dyDescent="0.25">
      <c r="A206" s="21" t="s">
        <v>622</v>
      </c>
      <c r="B206" s="21" t="s">
        <v>1026</v>
      </c>
      <c r="C206" s="219" t="s">
        <v>425</v>
      </c>
      <c r="D206" s="21" t="s">
        <v>1027</v>
      </c>
      <c r="E206" s="199">
        <v>8.5</v>
      </c>
      <c r="F206" s="199">
        <v>6.8</v>
      </c>
      <c r="G206" s="196">
        <v>3.99</v>
      </c>
      <c r="H206" s="196">
        <v>4.7699999999999996</v>
      </c>
      <c r="I206" s="196">
        <v>67.67</v>
      </c>
      <c r="J206" s="225" t="s">
        <v>29</v>
      </c>
      <c r="K206" s="343" t="s">
        <v>657</v>
      </c>
    </row>
    <row r="207" spans="1:11" x14ac:dyDescent="0.25">
      <c r="A207" s="201" t="s">
        <v>553</v>
      </c>
      <c r="B207" s="208"/>
      <c r="C207" s="221" t="s">
        <v>1272</v>
      </c>
      <c r="D207" s="209"/>
      <c r="E207" s="201">
        <v>75.41</v>
      </c>
      <c r="F207" s="201">
        <v>40.480000000000004</v>
      </c>
      <c r="G207" s="201">
        <v>37.559999999999995</v>
      </c>
      <c r="H207" s="201">
        <v>49.19</v>
      </c>
      <c r="I207" s="201">
        <v>304.48</v>
      </c>
      <c r="J207" s="229"/>
      <c r="K207" s="345"/>
    </row>
    <row r="208" spans="1:11" x14ac:dyDescent="0.25">
      <c r="A208" s="21" t="s">
        <v>623</v>
      </c>
      <c r="B208" s="21" t="s">
        <v>1028</v>
      </c>
      <c r="C208" s="219" t="s">
        <v>331</v>
      </c>
      <c r="D208" s="21" t="s">
        <v>1029</v>
      </c>
      <c r="E208" s="199">
        <v>7.5</v>
      </c>
      <c r="F208" s="199"/>
      <c r="G208" s="196">
        <v>2.34</v>
      </c>
      <c r="H208" s="196">
        <v>1.86</v>
      </c>
      <c r="I208" s="196">
        <v>11.77</v>
      </c>
      <c r="J208" s="225" t="s">
        <v>29</v>
      </c>
      <c r="K208" s="343" t="s">
        <v>716</v>
      </c>
    </row>
    <row r="209" spans="1:11" x14ac:dyDescent="0.25">
      <c r="A209" s="21" t="s">
        <v>623</v>
      </c>
      <c r="B209" s="21" t="s">
        <v>1030</v>
      </c>
      <c r="C209" s="219" t="s">
        <v>600</v>
      </c>
      <c r="D209" s="21" t="s">
        <v>1031</v>
      </c>
      <c r="E209" s="199">
        <v>3.63</v>
      </c>
      <c r="F209" s="199"/>
      <c r="G209" s="196">
        <v>0.36</v>
      </c>
      <c r="H209" s="196">
        <v>0.68</v>
      </c>
      <c r="I209" s="196">
        <v>0</v>
      </c>
      <c r="J209" s="225" t="s">
        <v>29</v>
      </c>
      <c r="K209" s="343" t="s">
        <v>716</v>
      </c>
    </row>
    <row r="210" spans="1:11" x14ac:dyDescent="0.25">
      <c r="A210" s="21" t="s">
        <v>623</v>
      </c>
      <c r="B210" s="21" t="s">
        <v>1032</v>
      </c>
      <c r="C210" s="219" t="s">
        <v>432</v>
      </c>
      <c r="D210" s="21" t="s">
        <v>1033</v>
      </c>
      <c r="E210" s="199">
        <v>10.8</v>
      </c>
      <c r="F210" s="199">
        <v>8.6999999999999993</v>
      </c>
      <c r="G210" s="196">
        <v>6.36</v>
      </c>
      <c r="H210" s="196">
        <v>6.49</v>
      </c>
      <c r="I210" s="196">
        <v>62.52</v>
      </c>
      <c r="J210" s="225" t="s">
        <v>29</v>
      </c>
      <c r="K210" s="343" t="s">
        <v>644</v>
      </c>
    </row>
    <row r="211" spans="1:11" x14ac:dyDescent="0.25">
      <c r="A211" s="21" t="s">
        <v>623</v>
      </c>
      <c r="B211" s="21" t="s">
        <v>1034</v>
      </c>
      <c r="C211" s="219" t="s">
        <v>1035</v>
      </c>
      <c r="D211" s="21" t="s">
        <v>1036</v>
      </c>
      <c r="E211" s="199">
        <v>7.47</v>
      </c>
      <c r="F211" s="199">
        <v>6.2</v>
      </c>
      <c r="G211" s="196">
        <v>2.77</v>
      </c>
      <c r="H211" s="196">
        <v>3.2</v>
      </c>
      <c r="I211" s="196">
        <v>32.36</v>
      </c>
      <c r="J211" s="225" t="s">
        <v>29</v>
      </c>
      <c r="K211" s="343" t="s">
        <v>657</v>
      </c>
    </row>
    <row r="212" spans="1:11" x14ac:dyDescent="0.25">
      <c r="A212" s="21" t="s">
        <v>623</v>
      </c>
      <c r="B212" s="21" t="s">
        <v>1037</v>
      </c>
      <c r="C212" s="219" t="s">
        <v>435</v>
      </c>
      <c r="D212" s="21" t="s">
        <v>1038</v>
      </c>
      <c r="E212" s="199">
        <v>11.99</v>
      </c>
      <c r="F212" s="199">
        <v>9.59</v>
      </c>
      <c r="G212" s="196">
        <v>9.16</v>
      </c>
      <c r="H212" s="196">
        <v>11.01</v>
      </c>
      <c r="I212" s="196">
        <v>75.02</v>
      </c>
      <c r="J212" s="225" t="s">
        <v>29</v>
      </c>
      <c r="K212" s="343" t="s">
        <v>644</v>
      </c>
    </row>
    <row r="213" spans="1:11" x14ac:dyDescent="0.25">
      <c r="A213" s="21" t="s">
        <v>623</v>
      </c>
      <c r="B213" s="21" t="s">
        <v>1039</v>
      </c>
      <c r="C213" s="219" t="s">
        <v>436</v>
      </c>
      <c r="D213" s="21" t="s">
        <v>1040</v>
      </c>
      <c r="E213" s="199">
        <v>11.75</v>
      </c>
      <c r="F213" s="199">
        <v>9.65</v>
      </c>
      <c r="G213" s="196">
        <v>8.34</v>
      </c>
      <c r="H213" s="196">
        <v>9.9</v>
      </c>
      <c r="I213" s="196">
        <v>77.959999999999994</v>
      </c>
      <c r="J213" s="225" t="s">
        <v>29</v>
      </c>
      <c r="K213" s="343" t="s">
        <v>644</v>
      </c>
    </row>
    <row r="214" spans="1:11" x14ac:dyDescent="0.25">
      <c r="A214" s="21" t="s">
        <v>623</v>
      </c>
      <c r="B214" s="21" t="s">
        <v>1041</v>
      </c>
      <c r="C214" s="219" t="s">
        <v>440</v>
      </c>
      <c r="D214" s="21" t="s">
        <v>1042</v>
      </c>
      <c r="E214" s="199">
        <v>11.93</v>
      </c>
      <c r="F214" s="199">
        <v>3.8</v>
      </c>
      <c r="G214" s="196">
        <v>13.97</v>
      </c>
      <c r="H214" s="196">
        <v>11.86</v>
      </c>
      <c r="I214" s="196">
        <v>88.26</v>
      </c>
      <c r="J214" s="225" t="s">
        <v>29</v>
      </c>
      <c r="K214" s="343" t="s">
        <v>657</v>
      </c>
    </row>
    <row r="215" spans="1:11" x14ac:dyDescent="0.25">
      <c r="A215" s="21" t="s">
        <v>623</v>
      </c>
      <c r="B215" s="21" t="s">
        <v>1043</v>
      </c>
      <c r="C215" s="219" t="s">
        <v>441</v>
      </c>
      <c r="D215" s="21" t="s">
        <v>1044</v>
      </c>
      <c r="E215" s="199">
        <v>10.54</v>
      </c>
      <c r="F215" s="199">
        <v>8.25</v>
      </c>
      <c r="G215" s="196">
        <v>6.35</v>
      </c>
      <c r="H215" s="196">
        <v>7.26</v>
      </c>
      <c r="I215" s="196">
        <v>18.39</v>
      </c>
      <c r="J215" s="225" t="s">
        <v>29</v>
      </c>
      <c r="K215" s="343" t="s">
        <v>644</v>
      </c>
    </row>
    <row r="216" spans="1:11" x14ac:dyDescent="0.25">
      <c r="A216" s="21" t="s">
        <v>623</v>
      </c>
      <c r="B216" s="21" t="s">
        <v>1045</v>
      </c>
      <c r="C216" s="219" t="s">
        <v>442</v>
      </c>
      <c r="D216" s="21" t="s">
        <v>1046</v>
      </c>
      <c r="E216" s="199">
        <v>10.54</v>
      </c>
      <c r="F216" s="199">
        <v>8.25</v>
      </c>
      <c r="G216" s="196">
        <v>6.35</v>
      </c>
      <c r="H216" s="196">
        <v>7.26</v>
      </c>
      <c r="I216" s="196">
        <v>36.770000000000003</v>
      </c>
      <c r="J216" s="225" t="s">
        <v>29</v>
      </c>
      <c r="K216" s="343" t="s">
        <v>644</v>
      </c>
    </row>
    <row r="217" spans="1:11" x14ac:dyDescent="0.25">
      <c r="A217" s="21" t="s">
        <v>623</v>
      </c>
      <c r="B217" s="21" t="s">
        <v>1047</v>
      </c>
      <c r="C217" s="219" t="s">
        <v>444</v>
      </c>
      <c r="D217" s="21" t="s">
        <v>1048</v>
      </c>
      <c r="E217" s="199">
        <v>9.6</v>
      </c>
      <c r="F217" s="199">
        <v>7.85</v>
      </c>
      <c r="G217" s="196">
        <v>4.7699999999999996</v>
      </c>
      <c r="H217" s="196">
        <v>5.5</v>
      </c>
      <c r="I217" s="196">
        <v>27.21</v>
      </c>
      <c r="J217" s="225" t="s">
        <v>29</v>
      </c>
      <c r="K217" s="343" t="s">
        <v>644</v>
      </c>
    </row>
    <row r="218" spans="1:11" x14ac:dyDescent="0.25">
      <c r="A218" s="21" t="s">
        <v>623</v>
      </c>
      <c r="B218" s="21" t="s">
        <v>1049</v>
      </c>
      <c r="C218" s="219" t="s">
        <v>414</v>
      </c>
      <c r="D218" s="21" t="s">
        <v>1050</v>
      </c>
      <c r="E218" s="199">
        <v>5.71</v>
      </c>
      <c r="F218" s="199"/>
      <c r="G218" s="196">
        <v>0.89</v>
      </c>
      <c r="H218" s="196">
        <v>1.98</v>
      </c>
      <c r="I218" s="196">
        <v>6.62</v>
      </c>
      <c r="J218" s="225" t="s">
        <v>73</v>
      </c>
      <c r="K218" s="343" t="s">
        <v>716</v>
      </c>
    </row>
    <row r="219" spans="1:11" x14ac:dyDescent="0.25">
      <c r="A219" s="21" t="s">
        <v>623</v>
      </c>
      <c r="B219" s="21" t="s">
        <v>1051</v>
      </c>
      <c r="C219" s="219" t="s">
        <v>448</v>
      </c>
      <c r="D219" s="21" t="s">
        <v>1052</v>
      </c>
      <c r="E219" s="199">
        <v>20</v>
      </c>
      <c r="F219" s="199">
        <v>16.8</v>
      </c>
      <c r="G219" s="196">
        <v>56.5</v>
      </c>
      <c r="H219" s="196">
        <v>50.51</v>
      </c>
      <c r="I219" s="196">
        <v>110.32</v>
      </c>
      <c r="J219" s="225" t="s">
        <v>73</v>
      </c>
      <c r="K219" s="343" t="s">
        <v>657</v>
      </c>
    </row>
    <row r="220" spans="1:11" x14ac:dyDescent="0.25">
      <c r="A220" s="21" t="s">
        <v>623</v>
      </c>
      <c r="B220" s="21" t="s">
        <v>1053</v>
      </c>
      <c r="C220" s="219" t="s">
        <v>446</v>
      </c>
      <c r="D220" s="21" t="s">
        <v>1054</v>
      </c>
      <c r="E220" s="199">
        <v>22</v>
      </c>
      <c r="F220" s="199">
        <v>18</v>
      </c>
      <c r="G220" s="196">
        <v>120.32</v>
      </c>
      <c r="H220" s="196">
        <v>80.510000000000005</v>
      </c>
      <c r="I220" s="196">
        <v>308.91000000000003</v>
      </c>
      <c r="J220" s="225" t="s">
        <v>79</v>
      </c>
      <c r="K220" s="343" t="s">
        <v>644</v>
      </c>
    </row>
    <row r="221" spans="1:11" x14ac:dyDescent="0.25">
      <c r="A221" s="21" t="s">
        <v>623</v>
      </c>
      <c r="B221" s="21" t="s">
        <v>1055</v>
      </c>
      <c r="C221" s="219" t="s">
        <v>450</v>
      </c>
      <c r="D221" s="21" t="s">
        <v>1056</v>
      </c>
      <c r="E221" s="199">
        <v>20</v>
      </c>
      <c r="F221" s="199">
        <v>16.2</v>
      </c>
      <c r="G221" s="196">
        <v>86.23</v>
      </c>
      <c r="H221" s="196">
        <v>41.63</v>
      </c>
      <c r="I221" s="196">
        <v>110.32</v>
      </c>
      <c r="J221" s="225" t="s">
        <v>89</v>
      </c>
      <c r="K221" s="343" t="s">
        <v>644</v>
      </c>
    </row>
    <row r="222" spans="1:11" ht="20.25" customHeight="1" x14ac:dyDescent="0.25">
      <c r="A222" s="201" t="s">
        <v>550</v>
      </c>
      <c r="B222" s="208"/>
      <c r="C222" s="221" t="s">
        <v>1273</v>
      </c>
      <c r="D222" s="209"/>
      <c r="E222" s="201">
        <v>163.45999999999998</v>
      </c>
      <c r="F222" s="201">
        <v>113.29</v>
      </c>
      <c r="G222" s="201">
        <v>324.71000000000004</v>
      </c>
      <c r="H222" s="201">
        <v>239.64999999999998</v>
      </c>
      <c r="I222" s="201">
        <v>966.42999999999984</v>
      </c>
      <c r="J222" s="229"/>
      <c r="K222" s="345"/>
    </row>
    <row r="223" spans="1:11" x14ac:dyDescent="0.25">
      <c r="A223" s="21" t="s">
        <v>624</v>
      </c>
      <c r="B223" s="21" t="s">
        <v>1057</v>
      </c>
      <c r="C223" s="219" t="s">
        <v>453</v>
      </c>
      <c r="D223" s="21" t="s">
        <v>1058</v>
      </c>
      <c r="E223" s="199">
        <v>8.8000000000000007</v>
      </c>
      <c r="F223" s="199"/>
      <c r="G223" s="196">
        <v>2.79</v>
      </c>
      <c r="H223" s="196">
        <v>4.8600000000000003</v>
      </c>
      <c r="I223" s="196">
        <v>27.95</v>
      </c>
      <c r="J223" s="225" t="s">
        <v>29</v>
      </c>
      <c r="K223" s="343" t="s">
        <v>716</v>
      </c>
    </row>
    <row r="224" spans="1:11" x14ac:dyDescent="0.25">
      <c r="A224" s="21" t="s">
        <v>624</v>
      </c>
      <c r="B224" s="21" t="s">
        <v>1059</v>
      </c>
      <c r="C224" s="219" t="s">
        <v>43</v>
      </c>
      <c r="D224" s="21" t="s">
        <v>1060</v>
      </c>
      <c r="E224" s="199">
        <v>10.1</v>
      </c>
      <c r="F224" s="199">
        <v>8.1999999999999993</v>
      </c>
      <c r="G224" s="196">
        <v>5.51</v>
      </c>
      <c r="H224" s="196">
        <v>4.97</v>
      </c>
      <c r="I224" s="196">
        <v>11.77</v>
      </c>
      <c r="J224" s="225" t="s">
        <v>29</v>
      </c>
      <c r="K224" s="343" t="s">
        <v>644</v>
      </c>
    </row>
    <row r="225" spans="1:11" x14ac:dyDescent="0.25">
      <c r="A225" s="21" t="s">
        <v>624</v>
      </c>
      <c r="B225" s="21" t="s">
        <v>1061</v>
      </c>
      <c r="C225" s="219" t="s">
        <v>455</v>
      </c>
      <c r="D225" s="21" t="s">
        <v>1062</v>
      </c>
      <c r="E225" s="199">
        <v>5.75</v>
      </c>
      <c r="F225" s="199"/>
      <c r="G225" s="196">
        <v>1.23</v>
      </c>
      <c r="H225" s="196">
        <v>2.2200000000000002</v>
      </c>
      <c r="I225" s="196">
        <v>18.39</v>
      </c>
      <c r="J225" s="225" t="s">
        <v>29</v>
      </c>
      <c r="K225" s="343" t="s">
        <v>716</v>
      </c>
    </row>
    <row r="226" spans="1:11" x14ac:dyDescent="0.25">
      <c r="A226" s="21" t="s">
        <v>624</v>
      </c>
      <c r="B226" s="21" t="s">
        <v>1063</v>
      </c>
      <c r="C226" s="219" t="s">
        <v>459</v>
      </c>
      <c r="D226" s="21" t="s">
        <v>1064</v>
      </c>
      <c r="E226" s="199">
        <v>10.51</v>
      </c>
      <c r="F226" s="199">
        <v>9.08</v>
      </c>
      <c r="G226" s="196">
        <v>6.63</v>
      </c>
      <c r="H226" s="196">
        <v>10.25</v>
      </c>
      <c r="I226" s="196">
        <v>22.06</v>
      </c>
      <c r="J226" s="225" t="s">
        <v>29</v>
      </c>
      <c r="K226" s="343" t="s">
        <v>657</v>
      </c>
    </row>
    <row r="227" spans="1:11" x14ac:dyDescent="0.25">
      <c r="A227" s="21" t="s">
        <v>624</v>
      </c>
      <c r="B227" s="21" t="s">
        <v>1065</v>
      </c>
      <c r="C227" s="219" t="s">
        <v>460</v>
      </c>
      <c r="D227" s="21" t="s">
        <v>1066</v>
      </c>
      <c r="E227" s="199">
        <v>9.89</v>
      </c>
      <c r="F227" s="199">
        <v>9.1300000000000008</v>
      </c>
      <c r="G227" s="196">
        <v>4.28</v>
      </c>
      <c r="H227" s="196">
        <v>7.53</v>
      </c>
      <c r="I227" s="196">
        <v>36.770000000000003</v>
      </c>
      <c r="J227" s="225" t="s">
        <v>29</v>
      </c>
      <c r="K227" s="343" t="s">
        <v>657</v>
      </c>
    </row>
    <row r="228" spans="1:11" x14ac:dyDescent="0.25">
      <c r="A228" s="21" t="s">
        <v>624</v>
      </c>
      <c r="B228" s="21" t="s">
        <v>1067</v>
      </c>
      <c r="C228" s="219" t="s">
        <v>461</v>
      </c>
      <c r="D228" s="21" t="s">
        <v>1068</v>
      </c>
      <c r="E228" s="199">
        <v>10.5</v>
      </c>
      <c r="F228" s="199">
        <v>9.08</v>
      </c>
      <c r="G228" s="196">
        <v>6.09</v>
      </c>
      <c r="H228" s="196">
        <v>7.61</v>
      </c>
      <c r="I228" s="196">
        <v>22.06</v>
      </c>
      <c r="J228" s="225" t="s">
        <v>29</v>
      </c>
      <c r="K228" s="343" t="s">
        <v>657</v>
      </c>
    </row>
    <row r="229" spans="1:11" x14ac:dyDescent="0.25">
      <c r="A229" s="21" t="s">
        <v>624</v>
      </c>
      <c r="B229" s="21" t="s">
        <v>1069</v>
      </c>
      <c r="C229" s="219" t="s">
        <v>462</v>
      </c>
      <c r="D229" s="21" t="s">
        <v>1070</v>
      </c>
      <c r="E229" s="199">
        <v>10.37</v>
      </c>
      <c r="F229" s="199">
        <v>8.6300000000000008</v>
      </c>
      <c r="G229" s="196">
        <v>6.21</v>
      </c>
      <c r="H229" s="196">
        <v>7.35</v>
      </c>
      <c r="I229" s="196">
        <v>80.900000000000006</v>
      </c>
      <c r="J229" s="225" t="s">
        <v>29</v>
      </c>
      <c r="K229" s="343" t="s">
        <v>657</v>
      </c>
    </row>
    <row r="230" spans="1:11" x14ac:dyDescent="0.25">
      <c r="A230" s="21" t="s">
        <v>624</v>
      </c>
      <c r="B230" s="21" t="s">
        <v>1071</v>
      </c>
      <c r="C230" s="219" t="s">
        <v>463</v>
      </c>
      <c r="D230" s="21" t="s">
        <v>1072</v>
      </c>
      <c r="E230" s="199">
        <v>10.31</v>
      </c>
      <c r="F230" s="199">
        <v>8.59</v>
      </c>
      <c r="G230" s="196">
        <v>5.86</v>
      </c>
      <c r="H230" s="196">
        <v>6.22</v>
      </c>
      <c r="I230" s="196">
        <v>62.52</v>
      </c>
      <c r="J230" s="225" t="s">
        <v>29</v>
      </c>
      <c r="K230" s="343" t="s">
        <v>657</v>
      </c>
    </row>
    <row r="231" spans="1:11" x14ac:dyDescent="0.25">
      <c r="A231" s="21" t="s">
        <v>624</v>
      </c>
      <c r="B231" s="21" t="s">
        <v>1073</v>
      </c>
      <c r="C231" s="219" t="s">
        <v>464</v>
      </c>
      <c r="D231" s="21" t="s">
        <v>1074</v>
      </c>
      <c r="E231" s="199">
        <v>11.05</v>
      </c>
      <c r="F231" s="199">
        <v>8.9700000000000006</v>
      </c>
      <c r="G231" s="196">
        <v>7.23</v>
      </c>
      <c r="H231" s="196">
        <v>9.69</v>
      </c>
      <c r="I231" s="196">
        <v>58.84</v>
      </c>
      <c r="J231" s="225" t="s">
        <v>73</v>
      </c>
      <c r="K231" s="343" t="s">
        <v>657</v>
      </c>
    </row>
    <row r="232" spans="1:11" x14ac:dyDescent="0.25">
      <c r="A232" s="21" t="s">
        <v>624</v>
      </c>
      <c r="B232" s="21" t="s">
        <v>1075</v>
      </c>
      <c r="C232" s="219" t="s">
        <v>465</v>
      </c>
      <c r="D232" s="21" t="s">
        <v>1076</v>
      </c>
      <c r="E232" s="199">
        <v>11.5</v>
      </c>
      <c r="F232" s="199">
        <v>9.75</v>
      </c>
      <c r="G232" s="196">
        <v>8.34</v>
      </c>
      <c r="H232" s="196">
        <v>9.9499999999999993</v>
      </c>
      <c r="I232" s="196">
        <v>30.89</v>
      </c>
      <c r="J232" s="225" t="s">
        <v>73</v>
      </c>
      <c r="K232" s="343" t="s">
        <v>644</v>
      </c>
    </row>
    <row r="233" spans="1:11" x14ac:dyDescent="0.25">
      <c r="A233" s="201" t="s">
        <v>549</v>
      </c>
      <c r="B233" s="208"/>
      <c r="C233" s="221" t="s">
        <v>1272</v>
      </c>
      <c r="D233" s="209"/>
      <c r="E233" s="201">
        <v>98.78</v>
      </c>
      <c r="F233" s="201">
        <v>71.430000000000007</v>
      </c>
      <c r="G233" s="201">
        <v>54.17</v>
      </c>
      <c r="H233" s="201">
        <v>70.650000000000006</v>
      </c>
      <c r="I233" s="201">
        <v>372.15</v>
      </c>
      <c r="J233" s="229"/>
      <c r="K233" s="345"/>
    </row>
    <row r="234" spans="1:11" x14ac:dyDescent="0.25">
      <c r="A234" s="21" t="s">
        <v>625</v>
      </c>
      <c r="B234" s="21" t="s">
        <v>1077</v>
      </c>
      <c r="C234" s="219" t="s">
        <v>485</v>
      </c>
      <c r="D234" s="21" t="s">
        <v>1078</v>
      </c>
      <c r="E234" s="199">
        <v>8.73</v>
      </c>
      <c r="F234" s="199"/>
      <c r="G234" s="196">
        <v>3.44</v>
      </c>
      <c r="H234" s="196">
        <v>4.76</v>
      </c>
      <c r="I234" s="196">
        <v>33.83</v>
      </c>
      <c r="J234" s="225" t="s">
        <v>29</v>
      </c>
      <c r="K234" s="343" t="s">
        <v>716</v>
      </c>
    </row>
    <row r="235" spans="1:11" x14ac:dyDescent="0.25">
      <c r="A235" s="21" t="s">
        <v>625</v>
      </c>
      <c r="B235" s="21" t="s">
        <v>1079</v>
      </c>
      <c r="C235" s="219" t="s">
        <v>601</v>
      </c>
      <c r="D235" s="21" t="s">
        <v>1080</v>
      </c>
      <c r="E235" s="199">
        <v>6.75</v>
      </c>
      <c r="F235" s="199"/>
      <c r="G235" s="196">
        <v>1.74</v>
      </c>
      <c r="H235" s="196">
        <v>2.2000000000000002</v>
      </c>
      <c r="I235" s="196">
        <v>18.39</v>
      </c>
      <c r="J235" s="225" t="s">
        <v>29</v>
      </c>
      <c r="K235" s="343" t="s">
        <v>657</v>
      </c>
    </row>
    <row r="236" spans="1:11" x14ac:dyDescent="0.25">
      <c r="A236" s="21" t="s">
        <v>625</v>
      </c>
      <c r="B236" s="21" t="s">
        <v>1081</v>
      </c>
      <c r="C236" s="219" t="s">
        <v>488</v>
      </c>
      <c r="D236" s="21" t="s">
        <v>1082</v>
      </c>
      <c r="E236" s="199">
        <v>5.72</v>
      </c>
      <c r="F236" s="199">
        <v>5</v>
      </c>
      <c r="G236" s="196">
        <v>1.2</v>
      </c>
      <c r="H236" s="196">
        <v>1.96</v>
      </c>
      <c r="I236" s="196">
        <v>11.77</v>
      </c>
      <c r="J236" s="225" t="s">
        <v>29</v>
      </c>
      <c r="K236" s="343" t="s">
        <v>716</v>
      </c>
    </row>
    <row r="237" spans="1:11" x14ac:dyDescent="0.25">
      <c r="A237" s="21" t="s">
        <v>625</v>
      </c>
      <c r="B237" s="21" t="s">
        <v>1083</v>
      </c>
      <c r="C237" s="219" t="s">
        <v>602</v>
      </c>
      <c r="D237" s="21" t="s">
        <v>1084</v>
      </c>
      <c r="E237" s="199">
        <v>15.05</v>
      </c>
      <c r="F237" s="199">
        <v>11.8</v>
      </c>
      <c r="G237" s="196">
        <v>15.27</v>
      </c>
      <c r="H237" s="196">
        <v>15.05</v>
      </c>
      <c r="I237" s="196">
        <v>94.14</v>
      </c>
      <c r="J237" s="225" t="s">
        <v>29</v>
      </c>
      <c r="K237" s="343" t="s">
        <v>657</v>
      </c>
    </row>
    <row r="238" spans="1:11" x14ac:dyDescent="0.25">
      <c r="A238" s="21" t="s">
        <v>625</v>
      </c>
      <c r="B238" s="21" t="s">
        <v>1085</v>
      </c>
      <c r="C238" s="219" t="s">
        <v>466</v>
      </c>
      <c r="D238" s="21" t="s">
        <v>1086</v>
      </c>
      <c r="E238" s="199">
        <v>9.9</v>
      </c>
      <c r="F238" s="199">
        <v>8.1199999999999992</v>
      </c>
      <c r="G238" s="196">
        <v>4.96</v>
      </c>
      <c r="H238" s="196">
        <v>5.62</v>
      </c>
      <c r="I238" s="196">
        <v>66.19</v>
      </c>
      <c r="J238" s="225" t="s">
        <v>29</v>
      </c>
      <c r="K238" s="343" t="s">
        <v>716</v>
      </c>
    </row>
    <row r="239" spans="1:11" x14ac:dyDescent="0.25">
      <c r="A239" s="21" t="s">
        <v>625</v>
      </c>
      <c r="B239" s="21" t="s">
        <v>1087</v>
      </c>
      <c r="C239" s="219" t="s">
        <v>468</v>
      </c>
      <c r="D239" s="21" t="s">
        <v>1088</v>
      </c>
      <c r="E239" s="199">
        <v>6.39</v>
      </c>
      <c r="F239" s="199">
        <v>5.6</v>
      </c>
      <c r="G239" s="196">
        <v>1.37</v>
      </c>
      <c r="H239" s="196">
        <v>2.0499999999999998</v>
      </c>
      <c r="I239" s="196">
        <v>9.56</v>
      </c>
      <c r="J239" s="225" t="s">
        <v>29</v>
      </c>
      <c r="K239" s="343" t="s">
        <v>716</v>
      </c>
    </row>
    <row r="240" spans="1:11" x14ac:dyDescent="0.25">
      <c r="A240" s="21" t="s">
        <v>625</v>
      </c>
      <c r="B240" s="21" t="s">
        <v>1089</v>
      </c>
      <c r="C240" s="219" t="s">
        <v>470</v>
      </c>
      <c r="D240" s="21" t="s">
        <v>1090</v>
      </c>
      <c r="E240" s="199">
        <v>6</v>
      </c>
      <c r="F240" s="199"/>
      <c r="G240" s="196">
        <v>1.1499999999999999</v>
      </c>
      <c r="H240" s="196">
        <v>2.2000000000000002</v>
      </c>
      <c r="I240" s="196">
        <v>22.06</v>
      </c>
      <c r="J240" s="225" t="s">
        <v>29</v>
      </c>
      <c r="K240" s="343" t="s">
        <v>716</v>
      </c>
    </row>
    <row r="241" spans="1:11" x14ac:dyDescent="0.25">
      <c r="A241" s="21" t="s">
        <v>625</v>
      </c>
      <c r="B241" s="21" t="s">
        <v>1091</v>
      </c>
      <c r="C241" s="219" t="s">
        <v>472</v>
      </c>
      <c r="D241" s="21" t="s">
        <v>1092</v>
      </c>
      <c r="E241" s="199">
        <v>5.9</v>
      </c>
      <c r="F241" s="199"/>
      <c r="G241" s="196">
        <v>1.3</v>
      </c>
      <c r="H241" s="196">
        <v>2.44</v>
      </c>
      <c r="I241" s="196">
        <v>13.24</v>
      </c>
      <c r="J241" s="225" t="s">
        <v>29</v>
      </c>
      <c r="K241" s="343" t="s">
        <v>716</v>
      </c>
    </row>
    <row r="242" spans="1:11" x14ac:dyDescent="0.25">
      <c r="A242" s="21" t="s">
        <v>625</v>
      </c>
      <c r="B242" s="21" t="s">
        <v>1093</v>
      </c>
      <c r="C242" s="219" t="s">
        <v>474</v>
      </c>
      <c r="D242" s="21" t="s">
        <v>1094</v>
      </c>
      <c r="E242" s="199">
        <v>7</v>
      </c>
      <c r="F242" s="199">
        <v>6.3</v>
      </c>
      <c r="G242" s="196">
        <v>1.87</v>
      </c>
      <c r="H242" s="196">
        <v>3.29</v>
      </c>
      <c r="I242" s="196">
        <v>13.97</v>
      </c>
      <c r="J242" s="225" t="s">
        <v>29</v>
      </c>
      <c r="K242" s="343" t="s">
        <v>716</v>
      </c>
    </row>
    <row r="243" spans="1:11" x14ac:dyDescent="0.25">
      <c r="A243" s="21" t="s">
        <v>625</v>
      </c>
      <c r="B243" s="21" t="s">
        <v>1095</v>
      </c>
      <c r="C243" s="219" t="s">
        <v>476</v>
      </c>
      <c r="D243" s="21" t="s">
        <v>1096</v>
      </c>
      <c r="E243" s="199">
        <v>9</v>
      </c>
      <c r="F243" s="199">
        <v>7.3</v>
      </c>
      <c r="G243" s="196">
        <v>2.96</v>
      </c>
      <c r="H243" s="196">
        <v>5.0999999999999996</v>
      </c>
      <c r="I243" s="196">
        <v>58.84</v>
      </c>
      <c r="J243" s="225" t="s">
        <v>29</v>
      </c>
      <c r="K243" s="343" t="s">
        <v>716</v>
      </c>
    </row>
    <row r="244" spans="1:11" x14ac:dyDescent="0.25">
      <c r="A244" s="21" t="s">
        <v>625</v>
      </c>
      <c r="B244" s="21" t="s">
        <v>1097</v>
      </c>
      <c r="C244" s="219" t="s">
        <v>490</v>
      </c>
      <c r="D244" s="21" t="s">
        <v>1098</v>
      </c>
      <c r="E244" s="199">
        <v>7.75</v>
      </c>
      <c r="F244" s="199">
        <v>6.3</v>
      </c>
      <c r="G244" s="196">
        <v>2.6</v>
      </c>
      <c r="H244" s="196">
        <v>3.52</v>
      </c>
      <c r="I244" s="196">
        <v>33.1</v>
      </c>
      <c r="J244" s="225" t="s">
        <v>29</v>
      </c>
      <c r="K244" s="343" t="s">
        <v>644</v>
      </c>
    </row>
    <row r="245" spans="1:11" x14ac:dyDescent="0.25">
      <c r="A245" s="21" t="s">
        <v>625</v>
      </c>
      <c r="B245" s="21" t="s">
        <v>1099</v>
      </c>
      <c r="C245" s="219" t="s">
        <v>477</v>
      </c>
      <c r="D245" s="21" t="s">
        <v>1100</v>
      </c>
      <c r="E245" s="199">
        <v>9.0500000000000007</v>
      </c>
      <c r="F245" s="199">
        <v>7.42</v>
      </c>
      <c r="G245" s="196">
        <v>4.51</v>
      </c>
      <c r="H245" s="196">
        <v>5.27</v>
      </c>
      <c r="I245" s="196">
        <v>17.649999999999999</v>
      </c>
      <c r="J245" s="225" t="s">
        <v>29</v>
      </c>
      <c r="K245" s="343" t="s">
        <v>716</v>
      </c>
    </row>
    <row r="246" spans="1:11" x14ac:dyDescent="0.25">
      <c r="A246" s="21" t="s">
        <v>625</v>
      </c>
      <c r="B246" s="21" t="s">
        <v>1101</v>
      </c>
      <c r="C246" s="219" t="s">
        <v>478</v>
      </c>
      <c r="D246" s="21" t="s">
        <v>1102</v>
      </c>
      <c r="E246" s="199">
        <v>7.9</v>
      </c>
      <c r="F246" s="199">
        <v>6.56</v>
      </c>
      <c r="G246" s="196">
        <v>2.54</v>
      </c>
      <c r="H246" s="196">
        <v>2.85</v>
      </c>
      <c r="I246" s="196">
        <v>29.42</v>
      </c>
      <c r="J246" s="225" t="s">
        <v>29</v>
      </c>
      <c r="K246" s="343" t="s">
        <v>657</v>
      </c>
    </row>
    <row r="247" spans="1:11" x14ac:dyDescent="0.25">
      <c r="A247" s="21" t="s">
        <v>625</v>
      </c>
      <c r="B247" s="21" t="s">
        <v>1103</v>
      </c>
      <c r="C247" s="219" t="s">
        <v>491</v>
      </c>
      <c r="D247" s="21" t="s">
        <v>1104</v>
      </c>
      <c r="E247" s="199">
        <v>6.15</v>
      </c>
      <c r="F247" s="199"/>
      <c r="G247" s="196">
        <v>1.49</v>
      </c>
      <c r="H247" s="196">
        <v>2.42</v>
      </c>
      <c r="I247" s="196">
        <v>19.86</v>
      </c>
      <c r="J247" s="225" t="s">
        <v>29</v>
      </c>
      <c r="K247" s="343" t="s">
        <v>716</v>
      </c>
    </row>
    <row r="248" spans="1:11" x14ac:dyDescent="0.25">
      <c r="A248" s="21" t="s">
        <v>625</v>
      </c>
      <c r="B248" s="21" t="s">
        <v>1105</v>
      </c>
      <c r="C248" s="219" t="s">
        <v>479</v>
      </c>
      <c r="D248" s="21" t="s">
        <v>1106</v>
      </c>
      <c r="E248" s="199">
        <v>6.88</v>
      </c>
      <c r="F248" s="199"/>
      <c r="G248" s="196">
        <v>1.63</v>
      </c>
      <c r="H248" s="196">
        <v>2.65</v>
      </c>
      <c r="I248" s="196">
        <v>30.89</v>
      </c>
      <c r="J248" s="225" t="s">
        <v>29</v>
      </c>
      <c r="K248" s="343" t="s">
        <v>716</v>
      </c>
    </row>
    <row r="249" spans="1:11" x14ac:dyDescent="0.25">
      <c r="A249" s="21" t="s">
        <v>625</v>
      </c>
      <c r="B249" s="21" t="s">
        <v>1107</v>
      </c>
      <c r="C249" s="219" t="s">
        <v>481</v>
      </c>
      <c r="D249" s="21" t="s">
        <v>1108</v>
      </c>
      <c r="E249" s="199">
        <v>6.63</v>
      </c>
      <c r="F249" s="199">
        <v>5.9</v>
      </c>
      <c r="G249" s="196">
        <v>1.52</v>
      </c>
      <c r="H249" s="196">
        <v>2.44</v>
      </c>
      <c r="I249" s="196">
        <v>22.06</v>
      </c>
      <c r="J249" s="225" t="s">
        <v>29</v>
      </c>
      <c r="K249" s="343" t="s">
        <v>716</v>
      </c>
    </row>
    <row r="250" spans="1:11" x14ac:dyDescent="0.25">
      <c r="A250" s="21" t="s">
        <v>625</v>
      </c>
      <c r="B250" s="21" t="s">
        <v>1109</v>
      </c>
      <c r="C250" s="219" t="s">
        <v>483</v>
      </c>
      <c r="D250" s="21" t="s">
        <v>1110</v>
      </c>
      <c r="E250" s="199">
        <v>5.79</v>
      </c>
      <c r="F250" s="199"/>
      <c r="G250" s="196">
        <v>1.51</v>
      </c>
      <c r="H250" s="196">
        <v>2.34</v>
      </c>
      <c r="I250" s="196">
        <v>22.06</v>
      </c>
      <c r="J250" s="225" t="s">
        <v>29</v>
      </c>
      <c r="K250" s="343" t="s">
        <v>716</v>
      </c>
    </row>
    <row r="251" spans="1:11" ht="15" customHeight="1" x14ac:dyDescent="0.25">
      <c r="A251" s="201" t="s">
        <v>1157</v>
      </c>
      <c r="B251" s="208"/>
      <c r="C251" s="221" t="s">
        <v>1271</v>
      </c>
      <c r="D251" s="209"/>
      <c r="E251" s="201">
        <v>130.59</v>
      </c>
      <c r="F251" s="201">
        <v>70.3</v>
      </c>
      <c r="G251" s="201">
        <v>51.06</v>
      </c>
      <c r="H251" s="201">
        <v>66.160000000000011</v>
      </c>
      <c r="I251" s="201">
        <v>517.03</v>
      </c>
      <c r="J251" s="229"/>
      <c r="K251" s="345"/>
    </row>
    <row r="252" spans="1:11" x14ac:dyDescent="0.25">
      <c r="A252" s="21" t="s">
        <v>626</v>
      </c>
      <c r="B252" s="21" t="s">
        <v>1111</v>
      </c>
      <c r="C252" s="219" t="s">
        <v>495</v>
      </c>
      <c r="D252" s="21" t="s">
        <v>1112</v>
      </c>
      <c r="E252" s="199">
        <v>8.51</v>
      </c>
      <c r="F252" s="199">
        <v>6.87</v>
      </c>
      <c r="G252" s="196">
        <v>3.25</v>
      </c>
      <c r="H252" s="196">
        <v>3.26</v>
      </c>
      <c r="I252" s="196">
        <v>21.33</v>
      </c>
      <c r="J252" s="225" t="s">
        <v>29</v>
      </c>
      <c r="K252" s="343" t="s">
        <v>657</v>
      </c>
    </row>
    <row r="253" spans="1:11" x14ac:dyDescent="0.25">
      <c r="A253" s="21" t="s">
        <v>626</v>
      </c>
      <c r="B253" s="21" t="s">
        <v>1113</v>
      </c>
      <c r="C253" s="219" t="s">
        <v>497</v>
      </c>
      <c r="D253" s="21" t="s">
        <v>1114</v>
      </c>
      <c r="E253" s="199">
        <v>12.09</v>
      </c>
      <c r="F253" s="199">
        <v>10.67</v>
      </c>
      <c r="G253" s="196">
        <v>11.18</v>
      </c>
      <c r="H253" s="196">
        <v>15.89</v>
      </c>
      <c r="I253" s="196">
        <v>44.13</v>
      </c>
      <c r="J253" s="225" t="s">
        <v>29</v>
      </c>
      <c r="K253" s="343" t="s">
        <v>644</v>
      </c>
    </row>
    <row r="254" spans="1:11" x14ac:dyDescent="0.25">
      <c r="A254" s="21" t="s">
        <v>626</v>
      </c>
      <c r="B254" s="21" t="s">
        <v>1115</v>
      </c>
      <c r="C254" s="219" t="s">
        <v>500</v>
      </c>
      <c r="D254" s="21" t="s">
        <v>1116</v>
      </c>
      <c r="E254" s="199">
        <v>5.63</v>
      </c>
      <c r="F254" s="199"/>
      <c r="G254" s="196">
        <v>1.31</v>
      </c>
      <c r="H254" s="196">
        <v>1.64</v>
      </c>
      <c r="I254" s="196">
        <v>14.71</v>
      </c>
      <c r="J254" s="225" t="s">
        <v>29</v>
      </c>
      <c r="K254" s="343" t="s">
        <v>713</v>
      </c>
    </row>
    <row r="255" spans="1:11" x14ac:dyDescent="0.25">
      <c r="A255" s="21" t="s">
        <v>626</v>
      </c>
      <c r="B255" s="21" t="s">
        <v>1117</v>
      </c>
      <c r="C255" s="219" t="s">
        <v>503</v>
      </c>
      <c r="D255" s="21" t="s">
        <v>1118</v>
      </c>
      <c r="E255" s="199">
        <v>8.4</v>
      </c>
      <c r="F255" s="199">
        <v>6.9</v>
      </c>
      <c r="G255" s="196">
        <v>2.63</v>
      </c>
      <c r="H255" s="196">
        <v>3.5</v>
      </c>
      <c r="I255" s="196">
        <v>30.89</v>
      </c>
      <c r="J255" s="225" t="s">
        <v>29</v>
      </c>
      <c r="K255" s="343" t="s">
        <v>716</v>
      </c>
    </row>
    <row r="256" spans="1:11" x14ac:dyDescent="0.25">
      <c r="A256" s="21" t="s">
        <v>626</v>
      </c>
      <c r="B256" s="21" t="s">
        <v>1119</v>
      </c>
      <c r="C256" s="219" t="s">
        <v>498</v>
      </c>
      <c r="D256" s="21" t="s">
        <v>1120</v>
      </c>
      <c r="E256" s="199">
        <v>8</v>
      </c>
      <c r="F256" s="199">
        <v>6.43</v>
      </c>
      <c r="G256" s="196">
        <v>2.61</v>
      </c>
      <c r="H256" s="196">
        <v>2.77</v>
      </c>
      <c r="I256" s="196">
        <v>17.649999999999999</v>
      </c>
      <c r="J256" s="225" t="s">
        <v>29</v>
      </c>
      <c r="K256" s="343" t="s">
        <v>657</v>
      </c>
    </row>
    <row r="257" spans="1:11" x14ac:dyDescent="0.25">
      <c r="A257" s="21" t="s">
        <v>626</v>
      </c>
      <c r="B257" s="21" t="s">
        <v>1121</v>
      </c>
      <c r="C257" s="219" t="s">
        <v>506</v>
      </c>
      <c r="D257" s="21" t="s">
        <v>1122</v>
      </c>
      <c r="E257" s="199">
        <v>9.3000000000000007</v>
      </c>
      <c r="F257" s="199">
        <v>7.6</v>
      </c>
      <c r="G257" s="196">
        <v>4.54</v>
      </c>
      <c r="H257" s="196">
        <v>4.17</v>
      </c>
      <c r="I257" s="196">
        <v>13.24</v>
      </c>
      <c r="J257" s="225" t="s">
        <v>29</v>
      </c>
      <c r="K257" s="343" t="s">
        <v>716</v>
      </c>
    </row>
    <row r="258" spans="1:11" x14ac:dyDescent="0.25">
      <c r="A258" s="201" t="s">
        <v>1158</v>
      </c>
      <c r="B258" s="208"/>
      <c r="C258" s="221" t="s">
        <v>1263</v>
      </c>
      <c r="D258" s="209"/>
      <c r="E258" s="201">
        <v>51.930000000000007</v>
      </c>
      <c r="F258" s="201">
        <v>38.47</v>
      </c>
      <c r="G258" s="201">
        <v>25.52</v>
      </c>
      <c r="H258" s="201">
        <v>31.229999999999997</v>
      </c>
      <c r="I258" s="201">
        <v>141.95000000000002</v>
      </c>
      <c r="J258" s="229"/>
      <c r="K258" s="345"/>
    </row>
    <row r="259" spans="1:11" x14ac:dyDescent="0.25">
      <c r="A259" s="21" t="s">
        <v>627</v>
      </c>
      <c r="B259" s="21" t="s">
        <v>1123</v>
      </c>
      <c r="C259" s="219" t="s">
        <v>507</v>
      </c>
      <c r="D259" s="21" t="s">
        <v>1124</v>
      </c>
      <c r="E259" s="199">
        <v>7.22</v>
      </c>
      <c r="F259" s="199"/>
      <c r="G259" s="196">
        <v>2.0499999999999998</v>
      </c>
      <c r="H259" s="196">
        <v>3.23</v>
      </c>
      <c r="I259" s="196">
        <v>21.33</v>
      </c>
      <c r="J259" s="225" t="s">
        <v>29</v>
      </c>
      <c r="K259" s="343" t="s">
        <v>716</v>
      </c>
    </row>
    <row r="260" spans="1:11" x14ac:dyDescent="0.25">
      <c r="A260" s="21" t="s">
        <v>627</v>
      </c>
      <c r="B260" s="21" t="s">
        <v>1125</v>
      </c>
      <c r="C260" s="219" t="s">
        <v>510</v>
      </c>
      <c r="D260" s="21" t="s">
        <v>1126</v>
      </c>
      <c r="E260" s="199">
        <v>7.5</v>
      </c>
      <c r="F260" s="199"/>
      <c r="G260" s="196">
        <v>2.5499999999999998</v>
      </c>
      <c r="H260" s="196">
        <v>2.56</v>
      </c>
      <c r="I260" s="196">
        <v>34.57</v>
      </c>
      <c r="J260" s="225" t="s">
        <v>29</v>
      </c>
      <c r="K260" s="343" t="s">
        <v>716</v>
      </c>
    </row>
    <row r="261" spans="1:11" x14ac:dyDescent="0.25">
      <c r="A261" s="21" t="s">
        <v>627</v>
      </c>
      <c r="B261" s="21" t="s">
        <v>1127</v>
      </c>
      <c r="C261" s="219" t="s">
        <v>512</v>
      </c>
      <c r="D261" s="21" t="s">
        <v>1128</v>
      </c>
      <c r="E261" s="199">
        <v>7.6</v>
      </c>
      <c r="F261" s="199">
        <v>6.2</v>
      </c>
      <c r="G261" s="196">
        <v>1.88</v>
      </c>
      <c r="H261" s="196">
        <v>2.56</v>
      </c>
      <c r="I261" s="196">
        <v>12.5</v>
      </c>
      <c r="J261" s="225" t="s">
        <v>29</v>
      </c>
      <c r="K261" s="343" t="s">
        <v>716</v>
      </c>
    </row>
    <row r="262" spans="1:11" x14ac:dyDescent="0.25">
      <c r="A262" s="21" t="s">
        <v>627</v>
      </c>
      <c r="B262" s="21" t="s">
        <v>1129</v>
      </c>
      <c r="C262" s="219" t="s">
        <v>513</v>
      </c>
      <c r="D262" s="21" t="s">
        <v>1130</v>
      </c>
      <c r="E262" s="199">
        <v>6.8</v>
      </c>
      <c r="F262" s="199"/>
      <c r="G262" s="196">
        <v>2.0299999999999998</v>
      </c>
      <c r="H262" s="196">
        <v>3.32</v>
      </c>
      <c r="I262" s="196">
        <v>13.24</v>
      </c>
      <c r="J262" s="225" t="s">
        <v>29</v>
      </c>
      <c r="K262" s="343" t="s">
        <v>716</v>
      </c>
    </row>
    <row r="263" spans="1:11" x14ac:dyDescent="0.25">
      <c r="A263" s="21" t="s">
        <v>627</v>
      </c>
      <c r="B263" s="21" t="s">
        <v>1131</v>
      </c>
      <c r="C263" s="219" t="s">
        <v>515</v>
      </c>
      <c r="D263" s="21" t="s">
        <v>1132</v>
      </c>
      <c r="E263" s="199">
        <v>7.7</v>
      </c>
      <c r="F263" s="199">
        <v>6.55</v>
      </c>
      <c r="G263" s="196">
        <v>2.2599999999999998</v>
      </c>
      <c r="H263" s="196">
        <v>2.9</v>
      </c>
      <c r="I263" s="196">
        <v>47.07</v>
      </c>
      <c r="J263" s="225" t="s">
        <v>29</v>
      </c>
      <c r="K263" s="343" t="s">
        <v>657</v>
      </c>
    </row>
    <row r="264" spans="1:11" x14ac:dyDescent="0.25">
      <c r="A264" s="21" t="s">
        <v>627</v>
      </c>
      <c r="B264" s="21" t="s">
        <v>1133</v>
      </c>
      <c r="C264" s="219" t="s">
        <v>516</v>
      </c>
      <c r="D264" s="21" t="s">
        <v>1134</v>
      </c>
      <c r="E264" s="199">
        <v>6.65</v>
      </c>
      <c r="F264" s="199"/>
      <c r="G264" s="196">
        <v>1.82</v>
      </c>
      <c r="H264" s="196">
        <v>2.78</v>
      </c>
      <c r="I264" s="196">
        <v>13.24</v>
      </c>
      <c r="J264" s="225" t="s">
        <v>29</v>
      </c>
      <c r="K264" s="343" t="s">
        <v>716</v>
      </c>
    </row>
    <row r="265" spans="1:11" x14ac:dyDescent="0.25">
      <c r="A265" s="21" t="s">
        <v>627</v>
      </c>
      <c r="B265" s="21" t="s">
        <v>1135</v>
      </c>
      <c r="C265" s="219" t="s">
        <v>518</v>
      </c>
      <c r="D265" s="21" t="s">
        <v>1136</v>
      </c>
      <c r="E265" s="199">
        <v>8.09</v>
      </c>
      <c r="F265" s="199">
        <v>6.68</v>
      </c>
      <c r="G265" s="196">
        <v>2.0299999999999998</v>
      </c>
      <c r="H265" s="196">
        <v>1.55</v>
      </c>
      <c r="I265" s="196">
        <v>12.5</v>
      </c>
      <c r="J265" s="225" t="s">
        <v>29</v>
      </c>
      <c r="K265" s="343" t="s">
        <v>657</v>
      </c>
    </row>
    <row r="266" spans="1:11" x14ac:dyDescent="0.25">
      <c r="A266" s="21" t="s">
        <v>627</v>
      </c>
      <c r="B266" s="21" t="s">
        <v>1137</v>
      </c>
      <c r="C266" s="219" t="s">
        <v>519</v>
      </c>
      <c r="D266" s="21" t="s">
        <v>1138</v>
      </c>
      <c r="E266" s="199">
        <v>6.65</v>
      </c>
      <c r="F266" s="199"/>
      <c r="G266" s="196">
        <v>1.1200000000000001</v>
      </c>
      <c r="H266" s="196">
        <v>1.75</v>
      </c>
      <c r="I266" s="196">
        <v>12.5</v>
      </c>
      <c r="J266" s="225" t="s">
        <v>29</v>
      </c>
      <c r="K266" s="343" t="s">
        <v>716</v>
      </c>
    </row>
    <row r="267" spans="1:11" x14ac:dyDescent="0.25">
      <c r="A267" s="201" t="s">
        <v>546</v>
      </c>
      <c r="B267" s="208"/>
      <c r="C267" s="221" t="s">
        <v>1262</v>
      </c>
      <c r="D267" s="209"/>
      <c r="E267" s="201">
        <v>58.21</v>
      </c>
      <c r="F267" s="201">
        <v>19.43</v>
      </c>
      <c r="G267" s="201">
        <v>15.739999999999998</v>
      </c>
      <c r="H267" s="201">
        <v>20.650000000000002</v>
      </c>
      <c r="I267" s="201">
        <v>166.95000000000002</v>
      </c>
      <c r="J267" s="229"/>
      <c r="K267" s="345"/>
    </row>
    <row r="268" spans="1:11" x14ac:dyDescent="0.25">
      <c r="A268" s="21" t="s">
        <v>628</v>
      </c>
      <c r="B268" s="21" t="s">
        <v>1139</v>
      </c>
      <c r="C268" s="219" t="s">
        <v>523</v>
      </c>
      <c r="D268" s="21" t="s">
        <v>1140</v>
      </c>
      <c r="E268" s="199">
        <v>10.45</v>
      </c>
      <c r="F268" s="199">
        <v>8.1</v>
      </c>
      <c r="G268" s="196">
        <v>5.51</v>
      </c>
      <c r="H268" s="196">
        <v>4.46</v>
      </c>
      <c r="I268" s="196">
        <v>61.78</v>
      </c>
      <c r="J268" s="225" t="s">
        <v>29</v>
      </c>
      <c r="K268" s="343" t="s">
        <v>644</v>
      </c>
    </row>
    <row r="269" spans="1:11" x14ac:dyDescent="0.25">
      <c r="A269" s="21" t="s">
        <v>628</v>
      </c>
      <c r="B269" s="21" t="s">
        <v>1141</v>
      </c>
      <c r="C269" s="219" t="s">
        <v>525</v>
      </c>
      <c r="D269" s="21" t="s">
        <v>1142</v>
      </c>
      <c r="E269" s="199">
        <v>9.75</v>
      </c>
      <c r="F269" s="199">
        <v>7.88</v>
      </c>
      <c r="G269" s="196">
        <v>4.95</v>
      </c>
      <c r="H269" s="196">
        <v>5.87</v>
      </c>
      <c r="I269" s="196">
        <v>61.78</v>
      </c>
      <c r="J269" s="225" t="s">
        <v>29</v>
      </c>
      <c r="K269" s="343" t="s">
        <v>644</v>
      </c>
    </row>
    <row r="270" spans="1:11" x14ac:dyDescent="0.25">
      <c r="A270" s="21" t="s">
        <v>628</v>
      </c>
      <c r="B270" s="21" t="s">
        <v>1143</v>
      </c>
      <c r="C270" s="219" t="s">
        <v>605</v>
      </c>
      <c r="D270" s="21" t="s">
        <v>1144</v>
      </c>
      <c r="E270" s="199">
        <v>8.5</v>
      </c>
      <c r="F270" s="199">
        <v>7.36</v>
      </c>
      <c r="G270" s="196">
        <v>4.34</v>
      </c>
      <c r="H270" s="196">
        <v>5.61</v>
      </c>
      <c r="I270" s="196">
        <v>17.649999999999999</v>
      </c>
      <c r="J270" s="225" t="s">
        <v>29</v>
      </c>
      <c r="K270" s="343" t="s">
        <v>31</v>
      </c>
    </row>
    <row r="271" spans="1:11" x14ac:dyDescent="0.25">
      <c r="A271" s="21" t="s">
        <v>628</v>
      </c>
      <c r="B271" s="21" t="s">
        <v>1145</v>
      </c>
      <c r="C271" s="219" t="s">
        <v>526</v>
      </c>
      <c r="D271" s="21" t="s">
        <v>1146</v>
      </c>
      <c r="E271" s="199">
        <v>6.7</v>
      </c>
      <c r="F271" s="199">
        <v>5.54</v>
      </c>
      <c r="G271" s="196">
        <v>1.65</v>
      </c>
      <c r="H271" s="196">
        <v>1.78</v>
      </c>
      <c r="I271" s="196">
        <v>22.06</v>
      </c>
      <c r="J271" s="225" t="s">
        <v>29</v>
      </c>
      <c r="K271" s="343" t="s">
        <v>657</v>
      </c>
    </row>
    <row r="272" spans="1:11" x14ac:dyDescent="0.25">
      <c r="A272" s="21" t="s">
        <v>628</v>
      </c>
      <c r="B272" s="21" t="s">
        <v>1147</v>
      </c>
      <c r="C272" s="219" t="s">
        <v>527</v>
      </c>
      <c r="D272" s="21" t="s">
        <v>1148</v>
      </c>
      <c r="E272" s="199">
        <v>10.45</v>
      </c>
      <c r="F272" s="199">
        <v>9</v>
      </c>
      <c r="G272" s="196">
        <v>5.5</v>
      </c>
      <c r="H272" s="196">
        <v>6.7</v>
      </c>
      <c r="I272" s="196">
        <v>53.69</v>
      </c>
      <c r="J272" s="225" t="s">
        <v>29</v>
      </c>
      <c r="K272" s="343" t="s">
        <v>644</v>
      </c>
    </row>
    <row r="273" spans="1:11" x14ac:dyDescent="0.25">
      <c r="A273" s="21" t="s">
        <v>628</v>
      </c>
      <c r="B273" s="21" t="s">
        <v>1149</v>
      </c>
      <c r="C273" s="219" t="s">
        <v>530</v>
      </c>
      <c r="D273" s="21" t="s">
        <v>1150</v>
      </c>
      <c r="E273" s="199">
        <v>7.49</v>
      </c>
      <c r="F273" s="199"/>
      <c r="G273" s="196">
        <v>1.96</v>
      </c>
      <c r="H273" s="196">
        <v>2.56</v>
      </c>
      <c r="I273" s="196">
        <v>22.06</v>
      </c>
      <c r="J273" s="225" t="s">
        <v>29</v>
      </c>
      <c r="K273" s="343" t="s">
        <v>716</v>
      </c>
    </row>
    <row r="274" spans="1:11" x14ac:dyDescent="0.25">
      <c r="A274" s="21" t="s">
        <v>628</v>
      </c>
      <c r="B274" s="21" t="s">
        <v>1151</v>
      </c>
      <c r="C274" s="219" t="s">
        <v>533</v>
      </c>
      <c r="D274" s="21" t="s">
        <v>1152</v>
      </c>
      <c r="E274" s="199">
        <v>7.47</v>
      </c>
      <c r="F274" s="199">
        <v>6.1</v>
      </c>
      <c r="G274" s="196">
        <v>2.0299999999999998</v>
      </c>
      <c r="H274" s="196">
        <v>3.13</v>
      </c>
      <c r="I274" s="196">
        <v>34.57</v>
      </c>
      <c r="J274" s="225" t="s">
        <v>29</v>
      </c>
      <c r="K274" s="343" t="s">
        <v>657</v>
      </c>
    </row>
    <row r="275" spans="1:11" x14ac:dyDescent="0.25">
      <c r="A275" s="21" t="s">
        <v>628</v>
      </c>
      <c r="B275" s="21" t="s">
        <v>1153</v>
      </c>
      <c r="C275" s="219" t="s">
        <v>528</v>
      </c>
      <c r="D275" s="21" t="s">
        <v>1154</v>
      </c>
      <c r="E275" s="199">
        <v>8.74</v>
      </c>
      <c r="F275" s="199"/>
      <c r="G275" s="196">
        <v>2.54</v>
      </c>
      <c r="H275" s="196">
        <v>2.74</v>
      </c>
      <c r="I275" s="196">
        <v>33.83</v>
      </c>
      <c r="J275" s="225" t="s">
        <v>29</v>
      </c>
      <c r="K275" s="343" t="s">
        <v>716</v>
      </c>
    </row>
    <row r="276" spans="1:11" ht="15.75" thickBot="1" x14ac:dyDescent="0.3">
      <c r="A276" s="210" t="s">
        <v>1159</v>
      </c>
      <c r="B276" s="266"/>
      <c r="C276" s="264" t="s">
        <v>1262</v>
      </c>
      <c r="D276" s="263"/>
      <c r="E276" s="212">
        <v>69.55</v>
      </c>
      <c r="F276" s="212">
        <v>43.98</v>
      </c>
      <c r="G276" s="212">
        <v>28.48</v>
      </c>
      <c r="H276" s="212">
        <v>32.85</v>
      </c>
      <c r="I276" s="212">
        <v>307.42</v>
      </c>
      <c r="J276" s="230"/>
      <c r="K276" s="213"/>
    </row>
    <row r="277" spans="1:11" ht="16.5" thickTop="1" thickBot="1" x14ac:dyDescent="0.3">
      <c r="A277" s="211" t="s">
        <v>545</v>
      </c>
      <c r="B277" s="267"/>
      <c r="C277" s="265" t="s">
        <v>1270</v>
      </c>
      <c r="D277" s="211"/>
      <c r="E277" s="214">
        <v>2726.4000000000005</v>
      </c>
      <c r="F277" s="214">
        <v>2034.9699999999998</v>
      </c>
      <c r="G277" s="214">
        <v>4673.17</v>
      </c>
      <c r="H277" s="214">
        <v>3492.7200000000003</v>
      </c>
      <c r="I277" s="214">
        <v>15745.520000000002</v>
      </c>
      <c r="J277" s="231"/>
      <c r="K277" s="215"/>
    </row>
    <row r="278" spans="1:11" ht="15.75" thickTop="1" x14ac:dyDescent="0.25">
      <c r="A278" s="336"/>
      <c r="B278" s="336"/>
      <c r="C278" s="337"/>
      <c r="D278" s="336"/>
      <c r="E278" s="336"/>
      <c r="F278" s="336"/>
      <c r="G278" s="336"/>
      <c r="H278" s="336"/>
      <c r="I278" s="336"/>
      <c r="J278" s="338"/>
      <c r="K278" s="336"/>
    </row>
    <row r="279" spans="1:11" ht="15.75" x14ac:dyDescent="0.25">
      <c r="A279" s="16" t="s">
        <v>1354</v>
      </c>
    </row>
    <row r="281" spans="1:11" s="194" customFormat="1" ht="13.5" thickBot="1" x14ac:dyDescent="0.25">
      <c r="A281" s="17" t="s">
        <v>630</v>
      </c>
      <c r="B281" s="17" t="s">
        <v>631</v>
      </c>
      <c r="C281" s="218" t="s">
        <v>632</v>
      </c>
      <c r="D281" s="17" t="s">
        <v>633</v>
      </c>
      <c r="E281" s="204" t="s">
        <v>634</v>
      </c>
      <c r="F281" s="204" t="s">
        <v>635</v>
      </c>
      <c r="G281" s="204" t="s">
        <v>636</v>
      </c>
      <c r="H281" s="204" t="s">
        <v>637</v>
      </c>
      <c r="I281" s="204" t="s">
        <v>638</v>
      </c>
      <c r="J281" s="224" t="s">
        <v>639</v>
      </c>
      <c r="K281" s="17" t="s">
        <v>640</v>
      </c>
    </row>
    <row r="282" spans="1:11" s="194" customFormat="1" ht="13.5" thickTop="1" x14ac:dyDescent="0.2">
      <c r="A282" s="21" t="s">
        <v>641</v>
      </c>
      <c r="B282" s="21" t="s">
        <v>651</v>
      </c>
      <c r="C282" s="225" t="s">
        <v>82</v>
      </c>
      <c r="D282" s="21" t="s">
        <v>652</v>
      </c>
      <c r="E282" s="233">
        <v>27</v>
      </c>
      <c r="F282" s="233">
        <v>22.9</v>
      </c>
      <c r="G282" s="233">
        <v>172</v>
      </c>
      <c r="H282" s="233">
        <v>96.33</v>
      </c>
      <c r="I282" s="233">
        <v>345.59</v>
      </c>
      <c r="J282" s="225" t="s">
        <v>24</v>
      </c>
      <c r="K282" s="225" t="s">
        <v>644</v>
      </c>
    </row>
    <row r="283" spans="1:11" s="194" customFormat="1" ht="12.75" x14ac:dyDescent="0.2">
      <c r="A283" s="21" t="s">
        <v>641</v>
      </c>
      <c r="B283" s="21" t="s">
        <v>670</v>
      </c>
      <c r="C283" s="225" t="s">
        <v>80</v>
      </c>
      <c r="D283" s="21" t="s">
        <v>671</v>
      </c>
      <c r="E283" s="233">
        <v>22</v>
      </c>
      <c r="F283" s="233">
        <v>18</v>
      </c>
      <c r="G283" s="233">
        <v>108</v>
      </c>
      <c r="H283" s="233">
        <v>49</v>
      </c>
      <c r="I283" s="233">
        <v>378.78</v>
      </c>
      <c r="J283" s="225" t="s">
        <v>79</v>
      </c>
      <c r="K283" s="225" t="s">
        <v>644</v>
      </c>
    </row>
    <row r="284" spans="1:11" s="194" customFormat="1" ht="12.75" x14ac:dyDescent="0.2">
      <c r="A284" s="21" t="s">
        <v>641</v>
      </c>
      <c r="B284" s="21" t="s">
        <v>1161</v>
      </c>
      <c r="C284" s="225" t="s">
        <v>75</v>
      </c>
      <c r="D284" s="21" t="s">
        <v>1164</v>
      </c>
      <c r="E284" s="233">
        <v>16.14</v>
      </c>
      <c r="F284" s="233">
        <v>11</v>
      </c>
      <c r="G284" s="233">
        <v>31</v>
      </c>
      <c r="H284" s="233">
        <v>28.53</v>
      </c>
      <c r="I284" s="233">
        <v>80.900000000000006</v>
      </c>
      <c r="J284" s="225" t="s">
        <v>73</v>
      </c>
      <c r="K284" s="225" t="s">
        <v>644</v>
      </c>
    </row>
    <row r="285" spans="1:11" s="194" customFormat="1" ht="12.75" x14ac:dyDescent="0.2">
      <c r="A285" s="21" t="s">
        <v>641</v>
      </c>
      <c r="B285" s="21" t="s">
        <v>664</v>
      </c>
      <c r="C285" s="225" t="s">
        <v>60</v>
      </c>
      <c r="D285" s="21" t="s">
        <v>665</v>
      </c>
      <c r="E285" s="233">
        <v>24</v>
      </c>
      <c r="F285" s="233">
        <v>18.2</v>
      </c>
      <c r="G285" s="233">
        <v>75.61</v>
      </c>
      <c r="H285" s="233">
        <v>59.16</v>
      </c>
      <c r="I285" s="233">
        <v>220.65</v>
      </c>
      <c r="J285" s="225" t="s">
        <v>59</v>
      </c>
      <c r="K285" s="225" t="s">
        <v>644</v>
      </c>
    </row>
    <row r="286" spans="1:11" s="194" customFormat="1" ht="12.75" x14ac:dyDescent="0.2">
      <c r="A286" s="21" t="s">
        <v>641</v>
      </c>
      <c r="B286" s="21" t="s">
        <v>645</v>
      </c>
      <c r="C286" s="225" t="s">
        <v>11</v>
      </c>
      <c r="D286" s="21" t="s">
        <v>646</v>
      </c>
      <c r="E286" s="233">
        <v>27.5</v>
      </c>
      <c r="F286" s="233">
        <v>22</v>
      </c>
      <c r="G286" s="233">
        <v>215</v>
      </c>
      <c r="H286" s="233">
        <v>115.16</v>
      </c>
      <c r="I286" s="233">
        <v>161.81</v>
      </c>
      <c r="J286" s="225" t="s">
        <v>14</v>
      </c>
      <c r="K286" s="225" t="s">
        <v>644</v>
      </c>
    </row>
    <row r="287" spans="1:11" s="194" customFormat="1" ht="12.75" x14ac:dyDescent="0.2">
      <c r="A287" s="21" t="s">
        <v>641</v>
      </c>
      <c r="B287" s="21" t="s">
        <v>649</v>
      </c>
      <c r="C287" s="225" t="s">
        <v>19</v>
      </c>
      <c r="D287" s="21" t="s">
        <v>650</v>
      </c>
      <c r="E287" s="233">
        <v>26.5</v>
      </c>
      <c r="F287" s="233">
        <v>21</v>
      </c>
      <c r="G287" s="233">
        <v>182.85</v>
      </c>
      <c r="H287" s="233">
        <v>124.71</v>
      </c>
      <c r="I287" s="233">
        <v>308.91000000000003</v>
      </c>
      <c r="J287" s="225" t="s">
        <v>14</v>
      </c>
      <c r="K287" s="225" t="s">
        <v>644</v>
      </c>
    </row>
    <row r="288" spans="1:11" s="194" customFormat="1" ht="12.75" x14ac:dyDescent="0.2">
      <c r="A288" s="21" t="s">
        <v>641</v>
      </c>
      <c r="B288" s="21" t="s">
        <v>1162</v>
      </c>
      <c r="C288" s="225" t="s">
        <v>1163</v>
      </c>
      <c r="D288" s="21" t="s">
        <v>1165</v>
      </c>
      <c r="E288" s="233">
        <v>29.5</v>
      </c>
      <c r="F288" s="233">
        <v>24</v>
      </c>
      <c r="G288" s="233">
        <v>244</v>
      </c>
      <c r="H288" s="233">
        <v>148.69</v>
      </c>
      <c r="I288" s="233">
        <v>232.42</v>
      </c>
      <c r="J288" s="225" t="s">
        <v>14</v>
      </c>
      <c r="K288" s="225" t="s">
        <v>644</v>
      </c>
    </row>
    <row r="289" spans="1:11" s="194" customFormat="1" ht="12.75" x14ac:dyDescent="0.2">
      <c r="A289" s="21" t="s">
        <v>641</v>
      </c>
      <c r="B289" s="21" t="s">
        <v>666</v>
      </c>
      <c r="C289" s="225" t="s">
        <v>70</v>
      </c>
      <c r="D289" s="21" t="s">
        <v>667</v>
      </c>
      <c r="E289" s="233">
        <v>10.58</v>
      </c>
      <c r="F289" s="233">
        <v>9</v>
      </c>
      <c r="G289" s="233">
        <v>6.25</v>
      </c>
      <c r="H289" s="233">
        <v>6.03</v>
      </c>
      <c r="I289" s="233">
        <v>62.52</v>
      </c>
      <c r="J289" s="225" t="s">
        <v>73</v>
      </c>
      <c r="K289" s="225" t="s">
        <v>644</v>
      </c>
    </row>
    <row r="290" spans="1:11" s="194" customFormat="1" ht="12.75" x14ac:dyDescent="0.2">
      <c r="A290" s="21" t="s">
        <v>641</v>
      </c>
      <c r="B290" s="21" t="s">
        <v>655</v>
      </c>
      <c r="C290" s="225" t="s">
        <v>37</v>
      </c>
      <c r="D290" s="21" t="s">
        <v>656</v>
      </c>
      <c r="E290" s="233">
        <v>13.2</v>
      </c>
      <c r="F290" s="233">
        <v>11.1</v>
      </c>
      <c r="G290" s="233">
        <v>14.32</v>
      </c>
      <c r="H290" s="233">
        <v>13.54</v>
      </c>
      <c r="I290" s="233">
        <v>55.16</v>
      </c>
      <c r="J290" s="225" t="s">
        <v>29</v>
      </c>
      <c r="K290" s="225" t="s">
        <v>657</v>
      </c>
    </row>
    <row r="291" spans="1:11" s="194" customFormat="1" ht="12.75" x14ac:dyDescent="0.2">
      <c r="A291" s="21" t="s">
        <v>641</v>
      </c>
      <c r="B291" s="21" t="s">
        <v>658</v>
      </c>
      <c r="C291" s="225" t="s">
        <v>40</v>
      </c>
      <c r="D291" s="21" t="s">
        <v>659</v>
      </c>
      <c r="E291" s="233">
        <v>6.61</v>
      </c>
      <c r="F291" s="233">
        <v>5.64</v>
      </c>
      <c r="G291" s="233">
        <v>1.57</v>
      </c>
      <c r="H291" s="233">
        <v>2.0499999999999998</v>
      </c>
      <c r="I291" s="233">
        <v>33.83</v>
      </c>
      <c r="J291" s="225" t="s">
        <v>29</v>
      </c>
      <c r="K291" s="225" t="s">
        <v>657</v>
      </c>
    </row>
    <row r="292" spans="1:11" s="194" customFormat="1" ht="12.75" x14ac:dyDescent="0.2">
      <c r="A292" s="21" t="s">
        <v>641</v>
      </c>
      <c r="B292" s="21" t="s">
        <v>668</v>
      </c>
      <c r="C292" s="225" t="s">
        <v>74</v>
      </c>
      <c r="D292" s="21" t="s">
        <v>669</v>
      </c>
      <c r="E292" s="233">
        <v>11.96</v>
      </c>
      <c r="F292" s="233">
        <v>10.050000000000001</v>
      </c>
      <c r="G292" s="233">
        <v>9.11</v>
      </c>
      <c r="H292" s="233">
        <v>14.05</v>
      </c>
      <c r="I292" s="233">
        <v>66.19</v>
      </c>
      <c r="J292" s="225" t="s">
        <v>73</v>
      </c>
      <c r="K292" s="225" t="s">
        <v>657</v>
      </c>
    </row>
    <row r="293" spans="1:11" s="194" customFormat="1" ht="12.75" x14ac:dyDescent="0.2">
      <c r="A293" s="21" t="s">
        <v>641</v>
      </c>
      <c r="B293" s="21" t="s">
        <v>647</v>
      </c>
      <c r="C293" s="225" t="s">
        <v>17</v>
      </c>
      <c r="D293" s="21" t="s">
        <v>648</v>
      </c>
      <c r="E293" s="233">
        <v>28.5</v>
      </c>
      <c r="F293" s="233">
        <v>22.6</v>
      </c>
      <c r="G293" s="233">
        <v>243</v>
      </c>
      <c r="H293" s="233">
        <v>148.07</v>
      </c>
      <c r="I293" s="233">
        <v>294.2</v>
      </c>
      <c r="J293" s="225" t="s">
        <v>14</v>
      </c>
      <c r="K293" s="225" t="s">
        <v>644</v>
      </c>
    </row>
    <row r="294" spans="1:11" s="194" customFormat="1" ht="12.75" x14ac:dyDescent="0.2">
      <c r="A294" s="21" t="s">
        <v>641</v>
      </c>
      <c r="B294" s="21" t="s">
        <v>653</v>
      </c>
      <c r="C294" s="225" t="s">
        <v>22</v>
      </c>
      <c r="D294" s="21" t="s">
        <v>654</v>
      </c>
      <c r="E294" s="233">
        <v>32</v>
      </c>
      <c r="F294" s="233">
        <v>26</v>
      </c>
      <c r="G294" s="233">
        <v>309</v>
      </c>
      <c r="H294" s="233">
        <v>149.80000000000001</v>
      </c>
      <c r="I294" s="233">
        <v>551.62</v>
      </c>
      <c r="J294" s="225" t="s">
        <v>24</v>
      </c>
      <c r="K294" s="225" t="s">
        <v>644</v>
      </c>
    </row>
    <row r="295" spans="1:11" s="194" customFormat="1" ht="12.75" x14ac:dyDescent="0.2">
      <c r="A295" s="21" t="s">
        <v>641</v>
      </c>
      <c r="B295" s="21" t="s">
        <v>672</v>
      </c>
      <c r="C295" s="225" t="s">
        <v>87</v>
      </c>
      <c r="D295" s="21" t="s">
        <v>673</v>
      </c>
      <c r="E295" s="233">
        <v>15.95</v>
      </c>
      <c r="F295" s="233">
        <v>12.76</v>
      </c>
      <c r="G295" s="233">
        <v>52.36</v>
      </c>
      <c r="H295" s="233">
        <v>19.98</v>
      </c>
      <c r="I295" s="233">
        <v>94.14</v>
      </c>
      <c r="J295" s="225" t="s">
        <v>89</v>
      </c>
      <c r="K295" s="225" t="s">
        <v>644</v>
      </c>
    </row>
    <row r="296" spans="1:11" s="194" customFormat="1" ht="12.75" x14ac:dyDescent="0.2">
      <c r="A296" s="21" t="s">
        <v>641</v>
      </c>
      <c r="B296" s="21" t="s">
        <v>660</v>
      </c>
      <c r="C296" s="225" t="s">
        <v>334</v>
      </c>
      <c r="D296" s="21" t="s">
        <v>661</v>
      </c>
      <c r="E296" s="233">
        <v>9.8000000000000007</v>
      </c>
      <c r="F296" s="233">
        <v>8.4</v>
      </c>
      <c r="G296" s="233">
        <v>4.3099999999999996</v>
      </c>
      <c r="H296" s="233">
        <v>8.18</v>
      </c>
      <c r="I296" s="233">
        <v>33.1</v>
      </c>
      <c r="J296" s="225" t="s">
        <v>29</v>
      </c>
      <c r="K296" s="225" t="s">
        <v>657</v>
      </c>
    </row>
    <row r="297" spans="1:11" s="194" customFormat="1" ht="12.75" x14ac:dyDescent="0.2">
      <c r="A297" s="21" t="s">
        <v>641</v>
      </c>
      <c r="B297" s="21" t="s">
        <v>642</v>
      </c>
      <c r="C297" s="225" t="s">
        <v>574</v>
      </c>
      <c r="D297" s="21" t="s">
        <v>643</v>
      </c>
      <c r="E297" s="233">
        <v>32.200000000000003</v>
      </c>
      <c r="F297" s="233">
        <v>26</v>
      </c>
      <c r="G297" s="233">
        <v>284</v>
      </c>
      <c r="H297" s="233">
        <v>149.52000000000001</v>
      </c>
      <c r="I297" s="233">
        <v>930.88</v>
      </c>
      <c r="J297" s="225" t="s">
        <v>14</v>
      </c>
      <c r="K297" s="225" t="s">
        <v>644</v>
      </c>
    </row>
    <row r="298" spans="1:11" s="194" customFormat="1" ht="12.75" x14ac:dyDescent="0.2">
      <c r="A298" s="21" t="s">
        <v>641</v>
      </c>
      <c r="B298" s="21" t="s">
        <v>662</v>
      </c>
      <c r="C298" s="225" t="s">
        <v>52</v>
      </c>
      <c r="D298" s="21" t="s">
        <v>663</v>
      </c>
      <c r="E298" s="233">
        <v>6.2</v>
      </c>
      <c r="F298" s="233">
        <v>4.96</v>
      </c>
      <c r="G298" s="233">
        <v>1.54</v>
      </c>
      <c r="H298" s="233">
        <v>2.92</v>
      </c>
      <c r="I298" s="233">
        <v>22.06</v>
      </c>
      <c r="J298" s="225" t="s">
        <v>29</v>
      </c>
      <c r="K298" s="225" t="s">
        <v>657</v>
      </c>
    </row>
    <row r="299" spans="1:11" x14ac:dyDescent="0.25">
      <c r="A299" s="201" t="str">
        <f>"TOTAL "&amp;A298</f>
        <v>TOTAL Aviles</v>
      </c>
      <c r="B299" s="208"/>
      <c r="C299" s="221" t="s">
        <v>1271</v>
      </c>
      <c r="D299" s="198"/>
      <c r="E299" s="201">
        <v>339.64</v>
      </c>
      <c r="F299" s="201">
        <v>273.60999999999996</v>
      </c>
      <c r="G299" s="201">
        <v>1953.9199999999996</v>
      </c>
      <c r="H299" s="201">
        <v>1135.7199999999998</v>
      </c>
      <c r="I299" s="201">
        <v>3872.7599999999998</v>
      </c>
      <c r="J299" s="227"/>
      <c r="K299" s="340"/>
    </row>
    <row r="300" spans="1:11" s="194" customFormat="1" ht="12.75" x14ac:dyDescent="0.2">
      <c r="A300" s="21" t="s">
        <v>611</v>
      </c>
      <c r="B300" s="21" t="s">
        <v>676</v>
      </c>
      <c r="C300" s="225" t="s">
        <v>576</v>
      </c>
      <c r="D300" s="21" t="s">
        <v>677</v>
      </c>
      <c r="E300" s="233">
        <v>9.9499999999999993</v>
      </c>
      <c r="F300" s="233">
        <v>8.35</v>
      </c>
      <c r="G300" s="233">
        <v>5.2</v>
      </c>
      <c r="H300" s="233">
        <v>10.49</v>
      </c>
      <c r="I300" s="233">
        <v>29.42</v>
      </c>
      <c r="J300" s="225" t="s">
        <v>29</v>
      </c>
      <c r="K300" s="225" t="s">
        <v>657</v>
      </c>
    </row>
    <row r="301" spans="1:11" s="194" customFormat="1" ht="12.75" x14ac:dyDescent="0.2">
      <c r="A301" s="21" t="s">
        <v>611</v>
      </c>
      <c r="B301" s="21" t="s">
        <v>678</v>
      </c>
      <c r="C301" s="225" t="s">
        <v>44</v>
      </c>
      <c r="D301" s="21" t="s">
        <v>679</v>
      </c>
      <c r="E301" s="233">
        <v>6.2</v>
      </c>
      <c r="F301" s="233"/>
      <c r="G301" s="233">
        <v>1.66</v>
      </c>
      <c r="H301" s="233">
        <v>1.36</v>
      </c>
      <c r="I301" s="233">
        <v>18.39</v>
      </c>
      <c r="J301" s="225" t="s">
        <v>29</v>
      </c>
      <c r="K301" s="225" t="s">
        <v>657</v>
      </c>
    </row>
    <row r="302" spans="1:11" s="194" customFormat="1" ht="12.75" x14ac:dyDescent="0.2">
      <c r="A302" s="21" t="s">
        <v>611</v>
      </c>
      <c r="B302" s="21" t="s">
        <v>674</v>
      </c>
      <c r="C302" s="225" t="s">
        <v>33</v>
      </c>
      <c r="D302" s="21" t="s">
        <v>675</v>
      </c>
      <c r="E302" s="233">
        <v>6.7</v>
      </c>
      <c r="F302" s="233"/>
      <c r="G302" s="233">
        <v>1.86</v>
      </c>
      <c r="H302" s="233">
        <v>1.54</v>
      </c>
      <c r="I302" s="233">
        <v>22.06</v>
      </c>
      <c r="J302" s="225" t="s">
        <v>29</v>
      </c>
      <c r="K302" s="225" t="s">
        <v>657</v>
      </c>
    </row>
    <row r="303" spans="1:11" s="194" customFormat="1" ht="12.75" x14ac:dyDescent="0.2">
      <c r="A303" s="21" t="s">
        <v>611</v>
      </c>
      <c r="B303" s="21" t="s">
        <v>680</v>
      </c>
      <c r="C303" s="225" t="s">
        <v>50</v>
      </c>
      <c r="D303" s="21" t="s">
        <v>681</v>
      </c>
      <c r="E303" s="233">
        <v>6.5</v>
      </c>
      <c r="F303" s="233"/>
      <c r="G303" s="233">
        <v>1.5</v>
      </c>
      <c r="H303" s="233">
        <v>1.82</v>
      </c>
      <c r="I303" s="233">
        <v>29.42</v>
      </c>
      <c r="J303" s="225" t="s">
        <v>29</v>
      </c>
      <c r="K303" s="225" t="s">
        <v>657</v>
      </c>
    </row>
    <row r="304" spans="1:11" x14ac:dyDescent="0.25">
      <c r="A304" s="201" t="str">
        <f>"TOTAL "&amp;A303</f>
        <v>TOTAL Bañugues</v>
      </c>
      <c r="B304" s="208"/>
      <c r="C304" s="221" t="s">
        <v>1261</v>
      </c>
      <c r="D304" s="198"/>
      <c r="E304" s="201">
        <v>29.349999999999998</v>
      </c>
      <c r="F304" s="201">
        <v>8.35</v>
      </c>
      <c r="G304" s="201">
        <v>10.220000000000001</v>
      </c>
      <c r="H304" s="201">
        <v>15.21</v>
      </c>
      <c r="I304" s="201">
        <v>99.29</v>
      </c>
      <c r="J304" s="227"/>
      <c r="K304" s="340"/>
    </row>
    <row r="305" spans="1:11" s="194" customFormat="1" ht="12.75" x14ac:dyDescent="0.2">
      <c r="A305" s="21" t="s">
        <v>612</v>
      </c>
      <c r="B305" s="21" t="s">
        <v>697</v>
      </c>
      <c r="C305" s="225" t="s">
        <v>108</v>
      </c>
      <c r="D305" s="21" t="s">
        <v>698</v>
      </c>
      <c r="E305" s="233">
        <v>13.1</v>
      </c>
      <c r="F305" s="233">
        <v>10.93</v>
      </c>
      <c r="G305" s="233">
        <v>11.58</v>
      </c>
      <c r="H305" s="233">
        <v>11.3</v>
      </c>
      <c r="I305" s="233">
        <v>88.26</v>
      </c>
      <c r="J305" s="225" t="s">
        <v>89</v>
      </c>
      <c r="K305" s="225" t="s">
        <v>657</v>
      </c>
    </row>
    <row r="306" spans="1:11" s="194" customFormat="1" ht="12.75" x14ac:dyDescent="0.2">
      <c r="A306" s="21" t="s">
        <v>612</v>
      </c>
      <c r="B306" s="21" t="s">
        <v>682</v>
      </c>
      <c r="C306" s="225" t="s">
        <v>94</v>
      </c>
      <c r="D306" s="21" t="s">
        <v>683</v>
      </c>
      <c r="E306" s="233">
        <v>10.98</v>
      </c>
      <c r="F306" s="233">
        <v>7.95</v>
      </c>
      <c r="G306" s="233">
        <v>6.27</v>
      </c>
      <c r="H306" s="233">
        <v>5.0199999999999996</v>
      </c>
      <c r="I306" s="233">
        <v>44.13</v>
      </c>
      <c r="J306" s="225" t="s">
        <v>29</v>
      </c>
      <c r="K306" s="225" t="s">
        <v>644</v>
      </c>
    </row>
    <row r="307" spans="1:11" s="194" customFormat="1" ht="12.75" x14ac:dyDescent="0.2">
      <c r="A307" s="21" t="s">
        <v>612</v>
      </c>
      <c r="B307" s="21" t="s">
        <v>684</v>
      </c>
      <c r="C307" s="225" t="s">
        <v>97</v>
      </c>
      <c r="D307" s="21" t="s">
        <v>685</v>
      </c>
      <c r="E307" s="233">
        <v>11</v>
      </c>
      <c r="F307" s="233">
        <v>8.84</v>
      </c>
      <c r="G307" s="233">
        <v>9</v>
      </c>
      <c r="H307" s="233">
        <v>9.94</v>
      </c>
      <c r="I307" s="233">
        <v>55.16</v>
      </c>
      <c r="J307" s="225" t="s">
        <v>29</v>
      </c>
      <c r="K307" s="225" t="s">
        <v>657</v>
      </c>
    </row>
    <row r="308" spans="1:11" s="194" customFormat="1" ht="12.75" x14ac:dyDescent="0.2">
      <c r="A308" s="21" t="s">
        <v>612</v>
      </c>
      <c r="B308" s="21" t="s">
        <v>691</v>
      </c>
      <c r="C308" s="225" t="s">
        <v>100</v>
      </c>
      <c r="D308" s="21" t="s">
        <v>692</v>
      </c>
      <c r="E308" s="233">
        <v>15.5</v>
      </c>
      <c r="F308" s="233">
        <v>12.75</v>
      </c>
      <c r="G308" s="233">
        <v>23</v>
      </c>
      <c r="H308" s="233">
        <v>19.98</v>
      </c>
      <c r="I308" s="233">
        <v>106.65</v>
      </c>
      <c r="J308" s="225" t="s">
        <v>86</v>
      </c>
      <c r="K308" s="225" t="s">
        <v>644</v>
      </c>
    </row>
    <row r="309" spans="1:11" s="194" customFormat="1" ht="12.75" x14ac:dyDescent="0.2">
      <c r="A309" s="21" t="s">
        <v>612</v>
      </c>
      <c r="B309" s="21" t="s">
        <v>693</v>
      </c>
      <c r="C309" s="225" t="s">
        <v>103</v>
      </c>
      <c r="D309" s="21" t="s">
        <v>694</v>
      </c>
      <c r="E309" s="233">
        <v>16</v>
      </c>
      <c r="F309" s="233">
        <v>13.2</v>
      </c>
      <c r="G309" s="233">
        <v>27.22</v>
      </c>
      <c r="H309" s="233">
        <v>25.38</v>
      </c>
      <c r="I309" s="233">
        <v>102.97</v>
      </c>
      <c r="J309" s="225" t="s">
        <v>86</v>
      </c>
      <c r="K309" s="225" t="s">
        <v>644</v>
      </c>
    </row>
    <row r="310" spans="1:11" s="194" customFormat="1" ht="12.75" x14ac:dyDescent="0.2">
      <c r="A310" s="21" t="s">
        <v>612</v>
      </c>
      <c r="B310" s="21" t="s">
        <v>686</v>
      </c>
      <c r="C310" s="225" t="s">
        <v>289</v>
      </c>
      <c r="D310" s="21" t="s">
        <v>687</v>
      </c>
      <c r="E310" s="233">
        <v>11</v>
      </c>
      <c r="F310" s="233">
        <v>9</v>
      </c>
      <c r="G310" s="233">
        <v>6.4</v>
      </c>
      <c r="H310" s="233">
        <v>6.61</v>
      </c>
      <c r="I310" s="233">
        <v>77.959999999999994</v>
      </c>
      <c r="J310" s="225" t="s">
        <v>29</v>
      </c>
      <c r="K310" s="225" t="s">
        <v>644</v>
      </c>
    </row>
    <row r="311" spans="1:11" s="194" customFormat="1" ht="12.75" x14ac:dyDescent="0.2">
      <c r="A311" s="21" t="s">
        <v>612</v>
      </c>
      <c r="B311" s="21" t="s">
        <v>695</v>
      </c>
      <c r="C311" s="225" t="s">
        <v>105</v>
      </c>
      <c r="D311" s="21" t="s">
        <v>696</v>
      </c>
      <c r="E311" s="233">
        <v>17.7</v>
      </c>
      <c r="F311" s="233">
        <v>14.8</v>
      </c>
      <c r="G311" s="233">
        <v>35.61</v>
      </c>
      <c r="H311" s="233">
        <v>33.67</v>
      </c>
      <c r="I311" s="233">
        <v>176.52</v>
      </c>
      <c r="J311" s="225" t="s">
        <v>89</v>
      </c>
      <c r="K311" s="225" t="s">
        <v>644</v>
      </c>
    </row>
    <row r="312" spans="1:11" x14ac:dyDescent="0.25">
      <c r="A312" s="201" t="str">
        <f>"TOTAL "&amp;A311</f>
        <v>TOTAL Bustio</v>
      </c>
      <c r="B312" s="208"/>
      <c r="C312" s="221" t="s">
        <v>1281</v>
      </c>
      <c r="D312" s="198"/>
      <c r="E312" s="201">
        <v>95.28</v>
      </c>
      <c r="F312" s="201">
        <v>77.47</v>
      </c>
      <c r="G312" s="201">
        <v>119.08</v>
      </c>
      <c r="H312" s="201">
        <v>111.89999999999999</v>
      </c>
      <c r="I312" s="201">
        <v>651.65000000000009</v>
      </c>
      <c r="J312" s="227"/>
      <c r="K312" s="340"/>
    </row>
    <row r="313" spans="1:11" s="194" customFormat="1" ht="12.75" x14ac:dyDescent="0.2">
      <c r="A313" s="21" t="s">
        <v>699</v>
      </c>
      <c r="B313" s="21" t="s">
        <v>700</v>
      </c>
      <c r="C313" s="225" t="s">
        <v>110</v>
      </c>
      <c r="D313" s="21" t="s">
        <v>701</v>
      </c>
      <c r="E313" s="233">
        <v>10.3</v>
      </c>
      <c r="F313" s="233">
        <v>8.6</v>
      </c>
      <c r="G313" s="233">
        <v>8.5500000000000007</v>
      </c>
      <c r="H313" s="233">
        <v>7.83</v>
      </c>
      <c r="I313" s="233">
        <v>17.649999999999999</v>
      </c>
      <c r="J313" s="225" t="s">
        <v>29</v>
      </c>
      <c r="K313" s="225" t="s">
        <v>657</v>
      </c>
    </row>
    <row r="314" spans="1:11" s="194" customFormat="1" ht="12.75" x14ac:dyDescent="0.2">
      <c r="A314" s="21" t="s">
        <v>699</v>
      </c>
      <c r="B314" s="21" t="s">
        <v>704</v>
      </c>
      <c r="C314" s="225" t="s">
        <v>118</v>
      </c>
      <c r="D314" s="21" t="s">
        <v>705</v>
      </c>
      <c r="E314" s="233">
        <v>12.84</v>
      </c>
      <c r="F314" s="233">
        <v>10.75</v>
      </c>
      <c r="G314" s="233">
        <v>12.41</v>
      </c>
      <c r="H314" s="233">
        <v>12.32</v>
      </c>
      <c r="I314" s="233">
        <v>66.19</v>
      </c>
      <c r="J314" s="225" t="s">
        <v>29</v>
      </c>
      <c r="K314" s="225" t="s">
        <v>657</v>
      </c>
    </row>
    <row r="315" spans="1:11" s="194" customFormat="1" ht="12.75" x14ac:dyDescent="0.2">
      <c r="A315" s="21" t="s">
        <v>699</v>
      </c>
      <c r="B315" s="21" t="s">
        <v>708</v>
      </c>
      <c r="C315" s="225" t="s">
        <v>121</v>
      </c>
      <c r="D315" s="21" t="s">
        <v>709</v>
      </c>
      <c r="E315" s="233">
        <v>7.5</v>
      </c>
      <c r="F315" s="233">
        <v>6.07</v>
      </c>
      <c r="G315" s="233">
        <v>1.51</v>
      </c>
      <c r="H315" s="233">
        <v>2.5299999999999998</v>
      </c>
      <c r="I315" s="233">
        <v>8.83</v>
      </c>
      <c r="J315" s="225" t="s">
        <v>29</v>
      </c>
      <c r="K315" s="225" t="s">
        <v>657</v>
      </c>
    </row>
    <row r="316" spans="1:11" s="194" customFormat="1" ht="12.75" x14ac:dyDescent="0.2">
      <c r="A316" s="21" t="s">
        <v>699</v>
      </c>
      <c r="B316" s="21" t="s">
        <v>706</v>
      </c>
      <c r="C316" s="225" t="s">
        <v>120</v>
      </c>
      <c r="D316" s="21" t="s">
        <v>707</v>
      </c>
      <c r="E316" s="233">
        <v>7.99</v>
      </c>
      <c r="F316" s="233">
        <v>6.84</v>
      </c>
      <c r="G316" s="233">
        <v>3.87</v>
      </c>
      <c r="H316" s="233">
        <v>4.7</v>
      </c>
      <c r="I316" s="233">
        <v>29.42</v>
      </c>
      <c r="J316" s="225" t="s">
        <v>29</v>
      </c>
      <c r="K316" s="225" t="s">
        <v>657</v>
      </c>
    </row>
    <row r="317" spans="1:11" s="194" customFormat="1" ht="12.75" x14ac:dyDescent="0.2">
      <c r="A317" s="21" t="s">
        <v>699</v>
      </c>
      <c r="B317" s="21" t="s">
        <v>710</v>
      </c>
      <c r="C317" s="225" t="s">
        <v>711</v>
      </c>
      <c r="D317" s="21" t="s">
        <v>712</v>
      </c>
      <c r="E317" s="233">
        <v>12.99</v>
      </c>
      <c r="F317" s="233"/>
      <c r="G317" s="233">
        <v>19.989999999999998</v>
      </c>
      <c r="H317" s="233">
        <v>30.81</v>
      </c>
      <c r="I317" s="233">
        <v>95.61</v>
      </c>
      <c r="J317" s="225" t="s">
        <v>86</v>
      </c>
      <c r="K317" s="225" t="s">
        <v>713</v>
      </c>
    </row>
    <row r="318" spans="1:11" x14ac:dyDescent="0.25">
      <c r="A318" s="201" t="str">
        <f>"TOTAL "&amp;A317</f>
        <v>TOTAL Candas</v>
      </c>
      <c r="B318" s="208"/>
      <c r="C318" s="221" t="s">
        <v>1280</v>
      </c>
      <c r="D318" s="198"/>
      <c r="E318" s="201">
        <v>51.620000000000005</v>
      </c>
      <c r="F318" s="201">
        <v>32.260000000000005</v>
      </c>
      <c r="G318" s="201">
        <v>46.33</v>
      </c>
      <c r="H318" s="201">
        <v>58.19</v>
      </c>
      <c r="I318" s="201">
        <v>217.7</v>
      </c>
      <c r="J318" s="227"/>
      <c r="K318" s="340"/>
    </row>
    <row r="319" spans="1:11" s="194" customFormat="1" ht="12.75" x14ac:dyDescent="0.2">
      <c r="A319" s="21" t="s">
        <v>614</v>
      </c>
      <c r="B319" s="21" t="s">
        <v>779</v>
      </c>
      <c r="C319" s="225" t="s">
        <v>196</v>
      </c>
      <c r="D319" s="21" t="s">
        <v>780</v>
      </c>
      <c r="E319" s="233">
        <v>6.9</v>
      </c>
      <c r="F319" s="233"/>
      <c r="G319" s="233">
        <v>1.23</v>
      </c>
      <c r="H319" s="233">
        <v>2.58</v>
      </c>
      <c r="I319" s="233">
        <v>29.42</v>
      </c>
      <c r="J319" s="225" t="s">
        <v>29</v>
      </c>
      <c r="K319" s="225" t="s">
        <v>716</v>
      </c>
    </row>
    <row r="320" spans="1:11" s="194" customFormat="1" ht="12.75" x14ac:dyDescent="0.2">
      <c r="A320" s="21" t="s">
        <v>614</v>
      </c>
      <c r="B320" s="21" t="s">
        <v>749</v>
      </c>
      <c r="C320" s="225" t="s">
        <v>167</v>
      </c>
      <c r="D320" s="21" t="s">
        <v>750</v>
      </c>
      <c r="E320" s="233">
        <v>6</v>
      </c>
      <c r="F320" s="233"/>
      <c r="G320" s="233">
        <v>1.27</v>
      </c>
      <c r="H320" s="233">
        <v>2.42</v>
      </c>
      <c r="I320" s="233">
        <v>18.39</v>
      </c>
      <c r="J320" s="225" t="s">
        <v>29</v>
      </c>
      <c r="K320" s="225" t="s">
        <v>716</v>
      </c>
    </row>
    <row r="321" spans="1:11" s="194" customFormat="1" ht="12.75" x14ac:dyDescent="0.2">
      <c r="A321" s="21" t="s">
        <v>614</v>
      </c>
      <c r="B321" s="21" t="s">
        <v>721</v>
      </c>
      <c r="C321" s="225" t="s">
        <v>136</v>
      </c>
      <c r="D321" s="21" t="s">
        <v>722</v>
      </c>
      <c r="E321" s="233">
        <v>13.6</v>
      </c>
      <c r="F321" s="233"/>
      <c r="G321" s="233">
        <v>7.03</v>
      </c>
      <c r="H321" s="233">
        <v>8.8000000000000007</v>
      </c>
      <c r="I321" s="233">
        <v>70.61</v>
      </c>
      <c r="J321" s="225" t="s">
        <v>29</v>
      </c>
      <c r="K321" s="225" t="s">
        <v>716</v>
      </c>
    </row>
    <row r="322" spans="1:11" s="194" customFormat="1" ht="12.75" x14ac:dyDescent="0.2">
      <c r="A322" s="21" t="s">
        <v>614</v>
      </c>
      <c r="B322" s="21" t="s">
        <v>714</v>
      </c>
      <c r="C322" s="225" t="s">
        <v>126</v>
      </c>
      <c r="D322" s="21" t="s">
        <v>715</v>
      </c>
      <c r="E322" s="233">
        <v>6</v>
      </c>
      <c r="F322" s="233"/>
      <c r="G322" s="233">
        <v>1.1499999999999999</v>
      </c>
      <c r="H322" s="233">
        <v>2.2000000000000002</v>
      </c>
      <c r="I322" s="233">
        <v>18.39</v>
      </c>
      <c r="J322" s="225" t="s">
        <v>29</v>
      </c>
      <c r="K322" s="225" t="s">
        <v>716</v>
      </c>
    </row>
    <row r="323" spans="1:11" s="194" customFormat="1" ht="12.75" x14ac:dyDescent="0.2">
      <c r="A323" s="21" t="s">
        <v>614</v>
      </c>
      <c r="B323" s="21" t="s">
        <v>753</v>
      </c>
      <c r="C323" s="225" t="s">
        <v>171</v>
      </c>
      <c r="D323" s="21" t="s">
        <v>754</v>
      </c>
      <c r="E323" s="233">
        <v>9.4</v>
      </c>
      <c r="F323" s="233"/>
      <c r="G323" s="233">
        <v>5.38</v>
      </c>
      <c r="H323" s="233">
        <v>6.01</v>
      </c>
      <c r="I323" s="233">
        <v>58.84</v>
      </c>
      <c r="J323" s="225" t="s">
        <v>29</v>
      </c>
      <c r="K323" s="225" t="s">
        <v>716</v>
      </c>
    </row>
    <row r="324" spans="1:11" s="194" customFormat="1" ht="12.75" x14ac:dyDescent="0.2">
      <c r="A324" s="21" t="s">
        <v>614</v>
      </c>
      <c r="B324" s="21" t="s">
        <v>723</v>
      </c>
      <c r="C324" s="225" t="s">
        <v>138</v>
      </c>
      <c r="D324" s="21" t="s">
        <v>724</v>
      </c>
      <c r="E324" s="233">
        <v>10.7</v>
      </c>
      <c r="F324" s="233"/>
      <c r="G324" s="233">
        <v>6.98</v>
      </c>
      <c r="H324" s="233">
        <v>10.220000000000001</v>
      </c>
      <c r="I324" s="233">
        <v>73.55</v>
      </c>
      <c r="J324" s="225" t="s">
        <v>29</v>
      </c>
      <c r="K324" s="225" t="s">
        <v>716</v>
      </c>
    </row>
    <row r="325" spans="1:11" s="194" customFormat="1" ht="12.75" x14ac:dyDescent="0.2">
      <c r="A325" s="21" t="s">
        <v>614</v>
      </c>
      <c r="B325" s="21" t="s">
        <v>741</v>
      </c>
      <c r="C325" s="225" t="s">
        <v>161</v>
      </c>
      <c r="D325" s="21" t="s">
        <v>742</v>
      </c>
      <c r="E325" s="233">
        <v>9.84</v>
      </c>
      <c r="F325" s="233"/>
      <c r="G325" s="233">
        <v>4.6399999999999997</v>
      </c>
      <c r="H325" s="233">
        <v>9.18</v>
      </c>
      <c r="I325" s="233">
        <v>54.43</v>
      </c>
      <c r="J325" s="225" t="s">
        <v>29</v>
      </c>
      <c r="K325" s="225" t="s">
        <v>716</v>
      </c>
    </row>
    <row r="326" spans="1:11" s="194" customFormat="1" ht="12.75" x14ac:dyDescent="0.2">
      <c r="A326" s="21" t="s">
        <v>614</v>
      </c>
      <c r="B326" s="21" t="s">
        <v>773</v>
      </c>
      <c r="C326" s="225" t="s">
        <v>189</v>
      </c>
      <c r="D326" s="21" t="s">
        <v>774</v>
      </c>
      <c r="E326" s="233">
        <v>6.15</v>
      </c>
      <c r="F326" s="233"/>
      <c r="G326" s="233">
        <v>1.51</v>
      </c>
      <c r="H326" s="233">
        <v>2.2400000000000002</v>
      </c>
      <c r="I326" s="233">
        <v>22.06</v>
      </c>
      <c r="J326" s="225" t="s">
        <v>29</v>
      </c>
      <c r="K326" s="225" t="s">
        <v>716</v>
      </c>
    </row>
    <row r="327" spans="1:11" s="194" customFormat="1" ht="12.75" x14ac:dyDescent="0.2">
      <c r="A327" s="21" t="s">
        <v>614</v>
      </c>
      <c r="B327" s="21" t="s">
        <v>729</v>
      </c>
      <c r="C327" s="225" t="s">
        <v>147</v>
      </c>
      <c r="D327" s="21" t="s">
        <v>730</v>
      </c>
      <c r="E327" s="233">
        <v>7.19</v>
      </c>
      <c r="F327" s="233"/>
      <c r="G327" s="233">
        <v>2.11</v>
      </c>
      <c r="H327" s="233">
        <v>2.25</v>
      </c>
      <c r="I327" s="233">
        <v>17.649999999999999</v>
      </c>
      <c r="J327" s="225" t="s">
        <v>29</v>
      </c>
      <c r="K327" s="225" t="s">
        <v>716</v>
      </c>
    </row>
    <row r="328" spans="1:11" s="194" customFormat="1" ht="12.75" x14ac:dyDescent="0.2">
      <c r="A328" s="21" t="s">
        <v>614</v>
      </c>
      <c r="B328" s="21" t="s">
        <v>719</v>
      </c>
      <c r="C328" s="225" t="s">
        <v>134</v>
      </c>
      <c r="D328" s="21" t="s">
        <v>720</v>
      </c>
      <c r="E328" s="233">
        <v>6.08</v>
      </c>
      <c r="F328" s="233"/>
      <c r="G328" s="233">
        <v>1.17</v>
      </c>
      <c r="H328" s="233">
        <v>2.11</v>
      </c>
      <c r="I328" s="233">
        <v>22.06</v>
      </c>
      <c r="J328" s="225" t="s">
        <v>29</v>
      </c>
      <c r="K328" s="225" t="s">
        <v>716</v>
      </c>
    </row>
    <row r="329" spans="1:11" s="194" customFormat="1" ht="12.75" x14ac:dyDescent="0.2">
      <c r="A329" s="21" t="s">
        <v>614</v>
      </c>
      <c r="B329" s="21" t="s">
        <v>727</v>
      </c>
      <c r="C329" s="225" t="s">
        <v>143</v>
      </c>
      <c r="D329" s="21" t="s">
        <v>728</v>
      </c>
      <c r="E329" s="233">
        <v>6.82</v>
      </c>
      <c r="F329" s="233"/>
      <c r="G329" s="233">
        <v>1.5</v>
      </c>
      <c r="H329" s="233">
        <v>2.2000000000000002</v>
      </c>
      <c r="I329" s="233">
        <v>20.59</v>
      </c>
      <c r="J329" s="225" t="s">
        <v>29</v>
      </c>
      <c r="K329" s="225" t="s">
        <v>716</v>
      </c>
    </row>
    <row r="330" spans="1:11" s="194" customFormat="1" ht="12.75" x14ac:dyDescent="0.2">
      <c r="A330" s="21" t="s">
        <v>614</v>
      </c>
      <c r="B330" s="21" t="s">
        <v>735</v>
      </c>
      <c r="C330" s="225" t="s">
        <v>154</v>
      </c>
      <c r="D330" s="21" t="s">
        <v>736</v>
      </c>
      <c r="E330" s="233">
        <v>9.2100000000000009</v>
      </c>
      <c r="F330" s="233">
        <v>7.38</v>
      </c>
      <c r="G330" s="233">
        <v>3.79</v>
      </c>
      <c r="H330" s="233">
        <v>5.16</v>
      </c>
      <c r="I330" s="233">
        <v>30.89</v>
      </c>
      <c r="J330" s="225" t="s">
        <v>29</v>
      </c>
      <c r="K330" s="225" t="s">
        <v>716</v>
      </c>
    </row>
    <row r="331" spans="1:11" s="194" customFormat="1" ht="12.75" x14ac:dyDescent="0.2">
      <c r="A331" s="21" t="s">
        <v>614</v>
      </c>
      <c r="B331" s="21" t="s">
        <v>717</v>
      </c>
      <c r="C331" s="225" t="s">
        <v>129</v>
      </c>
      <c r="D331" s="21" t="s">
        <v>718</v>
      </c>
      <c r="E331" s="233">
        <v>5.99</v>
      </c>
      <c r="F331" s="233"/>
      <c r="G331" s="233">
        <v>1.45</v>
      </c>
      <c r="H331" s="233">
        <v>2.4300000000000002</v>
      </c>
      <c r="I331" s="233">
        <v>17.28</v>
      </c>
      <c r="J331" s="225" t="s">
        <v>29</v>
      </c>
      <c r="K331" s="225" t="s">
        <v>716</v>
      </c>
    </row>
    <row r="332" spans="1:11" s="194" customFormat="1" ht="12.75" x14ac:dyDescent="0.2">
      <c r="A332" s="21" t="s">
        <v>614</v>
      </c>
      <c r="B332" s="21" t="s">
        <v>809</v>
      </c>
      <c r="C332" s="225" t="s">
        <v>225</v>
      </c>
      <c r="D332" s="21" t="s">
        <v>810</v>
      </c>
      <c r="E332" s="233">
        <v>14.25</v>
      </c>
      <c r="F332" s="233">
        <v>11.42</v>
      </c>
      <c r="G332" s="233">
        <v>14.17</v>
      </c>
      <c r="H332" s="233">
        <v>13.5</v>
      </c>
      <c r="I332" s="233">
        <v>73.55</v>
      </c>
      <c r="J332" s="225" t="s">
        <v>73</v>
      </c>
      <c r="K332" s="225" t="s">
        <v>716</v>
      </c>
    </row>
    <row r="333" spans="1:11" s="194" customFormat="1" ht="12.75" x14ac:dyDescent="0.2">
      <c r="A333" s="21" t="s">
        <v>614</v>
      </c>
      <c r="B333" s="21" t="s">
        <v>763</v>
      </c>
      <c r="C333" s="225" t="s">
        <v>183</v>
      </c>
      <c r="D333" s="21" t="s">
        <v>764</v>
      </c>
      <c r="E333" s="233">
        <v>8.98</v>
      </c>
      <c r="F333" s="233">
        <v>7.35</v>
      </c>
      <c r="G333" s="233">
        <v>4.34</v>
      </c>
      <c r="H333" s="233">
        <v>4.91</v>
      </c>
      <c r="I333" s="233">
        <v>51.48</v>
      </c>
      <c r="J333" s="225" t="s">
        <v>29</v>
      </c>
      <c r="K333" s="225" t="s">
        <v>657</v>
      </c>
    </row>
    <row r="334" spans="1:11" s="194" customFormat="1" ht="12.75" x14ac:dyDescent="0.2">
      <c r="A334" s="21" t="s">
        <v>614</v>
      </c>
      <c r="B334" s="21" t="s">
        <v>805</v>
      </c>
      <c r="C334" s="225" t="s">
        <v>223</v>
      </c>
      <c r="D334" s="21" t="s">
        <v>806</v>
      </c>
      <c r="E334" s="233">
        <v>16</v>
      </c>
      <c r="F334" s="233">
        <v>13</v>
      </c>
      <c r="G334" s="233">
        <v>27.01</v>
      </c>
      <c r="H334" s="233">
        <v>24.8</v>
      </c>
      <c r="I334" s="233">
        <v>95.61</v>
      </c>
      <c r="J334" s="225" t="s">
        <v>73</v>
      </c>
      <c r="K334" s="225" t="s">
        <v>644</v>
      </c>
    </row>
    <row r="335" spans="1:11" s="194" customFormat="1" ht="12.75" x14ac:dyDescent="0.2">
      <c r="A335" s="21" t="s">
        <v>614</v>
      </c>
      <c r="B335" s="21" t="s">
        <v>793</v>
      </c>
      <c r="C335" s="225" t="s">
        <v>212</v>
      </c>
      <c r="D335" s="21" t="s">
        <v>794</v>
      </c>
      <c r="E335" s="233">
        <v>11.3</v>
      </c>
      <c r="F335" s="233">
        <v>9.65</v>
      </c>
      <c r="G335" s="233">
        <v>8.7100000000000009</v>
      </c>
      <c r="H335" s="233">
        <v>9.86</v>
      </c>
      <c r="I335" s="233">
        <v>20.59</v>
      </c>
      <c r="J335" s="225" t="s">
        <v>73</v>
      </c>
      <c r="K335" s="225" t="s">
        <v>657</v>
      </c>
    </row>
    <row r="336" spans="1:11" s="194" customFormat="1" ht="12.75" x14ac:dyDescent="0.2">
      <c r="A336" s="21" t="s">
        <v>614</v>
      </c>
      <c r="B336" s="21" t="s">
        <v>755</v>
      </c>
      <c r="C336" s="225" t="s">
        <v>173</v>
      </c>
      <c r="D336" s="21" t="s">
        <v>756</v>
      </c>
      <c r="E336" s="233">
        <v>9</v>
      </c>
      <c r="F336" s="233">
        <v>8.35</v>
      </c>
      <c r="G336" s="233">
        <v>4.1900000000000004</v>
      </c>
      <c r="H336" s="233">
        <v>5.33</v>
      </c>
      <c r="I336" s="233">
        <v>20.59</v>
      </c>
      <c r="J336" s="225" t="s">
        <v>29</v>
      </c>
      <c r="K336" s="225" t="s">
        <v>716</v>
      </c>
    </row>
    <row r="337" spans="1:11" s="194" customFormat="1" ht="12.75" x14ac:dyDescent="0.2">
      <c r="A337" s="21" t="s">
        <v>614</v>
      </c>
      <c r="B337" s="21" t="s">
        <v>789</v>
      </c>
      <c r="C337" s="225" t="s">
        <v>208</v>
      </c>
      <c r="D337" s="21" t="s">
        <v>790</v>
      </c>
      <c r="E337" s="233">
        <v>12.5</v>
      </c>
      <c r="F337" s="233">
        <v>10.1</v>
      </c>
      <c r="G337" s="233">
        <v>10.28</v>
      </c>
      <c r="H337" s="233">
        <v>9.6199999999999992</v>
      </c>
      <c r="I337" s="233">
        <v>66.19</v>
      </c>
      <c r="J337" s="225" t="s">
        <v>73</v>
      </c>
      <c r="K337" s="225" t="s">
        <v>644</v>
      </c>
    </row>
    <row r="338" spans="1:11" s="194" customFormat="1" ht="12.75" x14ac:dyDescent="0.2">
      <c r="A338" s="21" t="s">
        <v>614</v>
      </c>
      <c r="B338" s="21" t="s">
        <v>777</v>
      </c>
      <c r="C338" s="225" t="s">
        <v>193</v>
      </c>
      <c r="D338" s="21" t="s">
        <v>778</v>
      </c>
      <c r="E338" s="233">
        <v>8.1999999999999993</v>
      </c>
      <c r="F338" s="233">
        <v>6.87</v>
      </c>
      <c r="G338" s="233">
        <v>1.89</v>
      </c>
      <c r="H338" s="233">
        <v>3.02</v>
      </c>
      <c r="I338" s="233">
        <v>33.1</v>
      </c>
      <c r="J338" s="225" t="s">
        <v>29</v>
      </c>
      <c r="K338" s="225" t="s">
        <v>657</v>
      </c>
    </row>
    <row r="339" spans="1:11" s="194" customFormat="1" ht="12.75" x14ac:dyDescent="0.2">
      <c r="A339" s="21" t="s">
        <v>614</v>
      </c>
      <c r="B339" s="21" t="s">
        <v>803</v>
      </c>
      <c r="C339" s="225" t="s">
        <v>221</v>
      </c>
      <c r="D339" s="21" t="s">
        <v>804</v>
      </c>
      <c r="E339" s="233">
        <v>15.1</v>
      </c>
      <c r="F339" s="233">
        <v>11.5</v>
      </c>
      <c r="G339" s="233">
        <v>17.920000000000002</v>
      </c>
      <c r="H339" s="233">
        <v>19.899999999999999</v>
      </c>
      <c r="I339" s="233">
        <v>66.19</v>
      </c>
      <c r="J339" s="225" t="s">
        <v>73</v>
      </c>
      <c r="K339" s="225" t="s">
        <v>644</v>
      </c>
    </row>
    <row r="340" spans="1:11" s="194" customFormat="1" ht="12.75" x14ac:dyDescent="0.2">
      <c r="A340" s="21" t="s">
        <v>614</v>
      </c>
      <c r="B340" s="21" t="s">
        <v>737</v>
      </c>
      <c r="C340" s="225" t="s">
        <v>158</v>
      </c>
      <c r="D340" s="21" t="s">
        <v>738</v>
      </c>
      <c r="E340" s="233">
        <v>10.38</v>
      </c>
      <c r="F340" s="233">
        <v>8.32</v>
      </c>
      <c r="G340" s="233">
        <v>5.26</v>
      </c>
      <c r="H340" s="233">
        <v>5.0199999999999996</v>
      </c>
      <c r="I340" s="233">
        <v>66.19</v>
      </c>
      <c r="J340" s="225" t="s">
        <v>29</v>
      </c>
      <c r="K340" s="225" t="s">
        <v>644</v>
      </c>
    </row>
    <row r="341" spans="1:11" s="194" customFormat="1" ht="12.75" x14ac:dyDescent="0.2">
      <c r="A341" s="21" t="s">
        <v>614</v>
      </c>
      <c r="B341" s="21" t="s">
        <v>795</v>
      </c>
      <c r="C341" s="225" t="s">
        <v>213</v>
      </c>
      <c r="D341" s="21" t="s">
        <v>796</v>
      </c>
      <c r="E341" s="233">
        <v>16.5</v>
      </c>
      <c r="F341" s="233">
        <v>13.37</v>
      </c>
      <c r="G341" s="233">
        <v>43.8</v>
      </c>
      <c r="H341" s="233">
        <v>31.97</v>
      </c>
      <c r="I341" s="233">
        <v>72.08</v>
      </c>
      <c r="J341" s="225" t="s">
        <v>73</v>
      </c>
      <c r="K341" s="225" t="s">
        <v>644</v>
      </c>
    </row>
    <row r="342" spans="1:11" s="194" customFormat="1" ht="12.75" x14ac:dyDescent="0.2">
      <c r="A342" s="21" t="s">
        <v>614</v>
      </c>
      <c r="B342" s="21" t="s">
        <v>787</v>
      </c>
      <c r="C342" s="225" t="s">
        <v>207</v>
      </c>
      <c r="D342" s="21" t="s">
        <v>788</v>
      </c>
      <c r="E342" s="233">
        <v>11.99</v>
      </c>
      <c r="F342" s="233">
        <v>9.26</v>
      </c>
      <c r="G342" s="233">
        <v>8.0399999999999991</v>
      </c>
      <c r="H342" s="233">
        <v>8.0299999999999994</v>
      </c>
      <c r="I342" s="233">
        <v>62.52</v>
      </c>
      <c r="J342" s="225" t="s">
        <v>73</v>
      </c>
      <c r="K342" s="225" t="s">
        <v>644</v>
      </c>
    </row>
    <row r="343" spans="1:11" s="194" customFormat="1" ht="12.75" x14ac:dyDescent="0.2">
      <c r="A343" s="21" t="s">
        <v>614</v>
      </c>
      <c r="B343" s="21" t="s">
        <v>739</v>
      </c>
      <c r="C343" s="225" t="s">
        <v>160</v>
      </c>
      <c r="D343" s="21" t="s">
        <v>740</v>
      </c>
      <c r="E343" s="233">
        <v>10.99</v>
      </c>
      <c r="F343" s="233">
        <v>9</v>
      </c>
      <c r="G343" s="233">
        <v>6.73</v>
      </c>
      <c r="H343" s="233">
        <v>6.61</v>
      </c>
      <c r="I343" s="233">
        <v>47.07</v>
      </c>
      <c r="J343" s="225" t="s">
        <v>29</v>
      </c>
      <c r="K343" s="225" t="s">
        <v>644</v>
      </c>
    </row>
    <row r="344" spans="1:11" s="194" customFormat="1" ht="12.75" x14ac:dyDescent="0.2">
      <c r="A344" s="21" t="s">
        <v>614</v>
      </c>
      <c r="B344" s="21" t="s">
        <v>783</v>
      </c>
      <c r="C344" s="225" t="s">
        <v>201</v>
      </c>
      <c r="D344" s="21" t="s">
        <v>784</v>
      </c>
      <c r="E344" s="233">
        <v>9.75</v>
      </c>
      <c r="F344" s="233">
        <v>7.85</v>
      </c>
      <c r="G344" s="233">
        <v>5.04</v>
      </c>
      <c r="H344" s="233">
        <v>5.8</v>
      </c>
      <c r="I344" s="233">
        <v>47.07</v>
      </c>
      <c r="J344" s="225" t="s">
        <v>29</v>
      </c>
      <c r="K344" s="225" t="s">
        <v>644</v>
      </c>
    </row>
    <row r="345" spans="1:11" s="194" customFormat="1" ht="12.75" x14ac:dyDescent="0.2">
      <c r="A345" s="21" t="s">
        <v>614</v>
      </c>
      <c r="B345" s="21" t="s">
        <v>797</v>
      </c>
      <c r="C345" s="225" t="s">
        <v>215</v>
      </c>
      <c r="D345" s="21" t="s">
        <v>798</v>
      </c>
      <c r="E345" s="233">
        <v>9.35</v>
      </c>
      <c r="F345" s="233">
        <v>7.44</v>
      </c>
      <c r="G345" s="233">
        <v>5.04</v>
      </c>
      <c r="H345" s="233">
        <v>4.22</v>
      </c>
      <c r="I345" s="233">
        <v>64.72</v>
      </c>
      <c r="J345" s="225" t="s">
        <v>73</v>
      </c>
      <c r="K345" s="225" t="s">
        <v>716</v>
      </c>
    </row>
    <row r="346" spans="1:11" s="194" customFormat="1" ht="12.75" x14ac:dyDescent="0.2">
      <c r="A346" s="21" t="s">
        <v>614</v>
      </c>
      <c r="B346" s="21" t="s">
        <v>781</v>
      </c>
      <c r="C346" s="225" t="s">
        <v>199</v>
      </c>
      <c r="D346" s="21" t="s">
        <v>782</v>
      </c>
      <c r="E346" s="233">
        <v>13.04</v>
      </c>
      <c r="F346" s="233">
        <v>10.5</v>
      </c>
      <c r="G346" s="233">
        <v>11.54</v>
      </c>
      <c r="H346" s="233">
        <v>13.42</v>
      </c>
      <c r="I346" s="233">
        <v>117.68</v>
      </c>
      <c r="J346" s="225" t="s">
        <v>29</v>
      </c>
      <c r="K346" s="225" t="s">
        <v>644</v>
      </c>
    </row>
    <row r="347" spans="1:11" s="194" customFormat="1" ht="12.75" x14ac:dyDescent="0.2">
      <c r="A347" s="21" t="s">
        <v>614</v>
      </c>
      <c r="B347" s="21" t="s">
        <v>785</v>
      </c>
      <c r="C347" s="225" t="s">
        <v>203</v>
      </c>
      <c r="D347" s="21" t="s">
        <v>786</v>
      </c>
      <c r="E347" s="233">
        <v>7.51</v>
      </c>
      <c r="F347" s="233">
        <v>6.29</v>
      </c>
      <c r="G347" s="233">
        <v>2.48</v>
      </c>
      <c r="H347" s="233">
        <v>2.4300000000000002</v>
      </c>
      <c r="I347" s="233">
        <v>16.920000000000002</v>
      </c>
      <c r="J347" s="225" t="s">
        <v>29</v>
      </c>
      <c r="K347" s="225" t="s">
        <v>716</v>
      </c>
    </row>
    <row r="348" spans="1:11" s="194" customFormat="1" ht="12.75" x14ac:dyDescent="0.2">
      <c r="A348" s="21" t="s">
        <v>614</v>
      </c>
      <c r="B348" s="21" t="s">
        <v>799</v>
      </c>
      <c r="C348" s="225" t="s">
        <v>217</v>
      </c>
      <c r="D348" s="21" t="s">
        <v>800</v>
      </c>
      <c r="E348" s="233">
        <v>12.53</v>
      </c>
      <c r="F348" s="233">
        <v>8.98</v>
      </c>
      <c r="G348" s="233">
        <v>10.79</v>
      </c>
      <c r="H348" s="233">
        <v>19.93</v>
      </c>
      <c r="I348" s="233">
        <v>55.16</v>
      </c>
      <c r="J348" s="225" t="s">
        <v>73</v>
      </c>
      <c r="K348" s="225" t="s">
        <v>644</v>
      </c>
    </row>
    <row r="349" spans="1:11" s="194" customFormat="1" ht="12.75" x14ac:dyDescent="0.2">
      <c r="A349" s="21" t="s">
        <v>614</v>
      </c>
      <c r="B349" s="21" t="s">
        <v>751</v>
      </c>
      <c r="C349" s="225" t="s">
        <v>169</v>
      </c>
      <c r="D349" s="21" t="s">
        <v>752</v>
      </c>
      <c r="E349" s="233">
        <v>7.4</v>
      </c>
      <c r="F349" s="233">
        <v>6.5</v>
      </c>
      <c r="G349" s="233">
        <v>2.4</v>
      </c>
      <c r="H349" s="233">
        <v>4.8600000000000003</v>
      </c>
      <c r="I349" s="233">
        <v>16.18</v>
      </c>
      <c r="J349" s="225" t="s">
        <v>29</v>
      </c>
      <c r="K349" s="225" t="s">
        <v>657</v>
      </c>
    </row>
    <row r="350" spans="1:11" s="194" customFormat="1" ht="12.75" x14ac:dyDescent="0.2">
      <c r="A350" s="21" t="s">
        <v>614</v>
      </c>
      <c r="B350" s="21" t="s">
        <v>791</v>
      </c>
      <c r="C350" s="225" t="s">
        <v>210</v>
      </c>
      <c r="D350" s="21" t="s">
        <v>792</v>
      </c>
      <c r="E350" s="233">
        <v>13.38</v>
      </c>
      <c r="F350" s="233">
        <v>11.01</v>
      </c>
      <c r="G350" s="233">
        <v>12.72</v>
      </c>
      <c r="H350" s="233">
        <v>17.329999999999998</v>
      </c>
      <c r="I350" s="233">
        <v>97.82</v>
      </c>
      <c r="J350" s="225" t="s">
        <v>73</v>
      </c>
      <c r="K350" s="225" t="s">
        <v>644</v>
      </c>
    </row>
    <row r="351" spans="1:11" s="194" customFormat="1" ht="12.75" x14ac:dyDescent="0.2">
      <c r="A351" s="21" t="s">
        <v>614</v>
      </c>
      <c r="B351" s="21" t="s">
        <v>775</v>
      </c>
      <c r="C351" s="225" t="s">
        <v>191</v>
      </c>
      <c r="D351" s="21" t="s">
        <v>776</v>
      </c>
      <c r="E351" s="233">
        <v>13.2</v>
      </c>
      <c r="F351" s="233">
        <v>10.98</v>
      </c>
      <c r="G351" s="233">
        <v>12</v>
      </c>
      <c r="H351" s="233">
        <v>15.14</v>
      </c>
      <c r="I351" s="233">
        <v>77.23</v>
      </c>
      <c r="J351" s="225" t="s">
        <v>29</v>
      </c>
      <c r="K351" s="225" t="s">
        <v>644</v>
      </c>
    </row>
    <row r="352" spans="1:11" s="194" customFormat="1" ht="12.75" x14ac:dyDescent="0.2">
      <c r="A352" s="21" t="s">
        <v>614</v>
      </c>
      <c r="B352" s="21" t="s">
        <v>807</v>
      </c>
      <c r="C352" s="225" t="s">
        <v>224</v>
      </c>
      <c r="D352" s="21" t="s">
        <v>808</v>
      </c>
      <c r="E352" s="233">
        <v>11.99</v>
      </c>
      <c r="F352" s="233">
        <v>9.59</v>
      </c>
      <c r="G352" s="233">
        <v>9.16</v>
      </c>
      <c r="H352" s="233">
        <v>11.01</v>
      </c>
      <c r="I352" s="233">
        <v>100.03</v>
      </c>
      <c r="J352" s="225" t="s">
        <v>73</v>
      </c>
      <c r="K352" s="225" t="s">
        <v>644</v>
      </c>
    </row>
    <row r="353" spans="1:11" s="194" customFormat="1" ht="12.75" x14ac:dyDescent="0.2">
      <c r="A353" s="21" t="s">
        <v>614</v>
      </c>
      <c r="B353" s="21" t="s">
        <v>725</v>
      </c>
      <c r="C353" s="225" t="s">
        <v>140</v>
      </c>
      <c r="D353" s="21" t="s">
        <v>726</v>
      </c>
      <c r="E353" s="233">
        <v>11.98</v>
      </c>
      <c r="F353" s="233">
        <v>10.36</v>
      </c>
      <c r="G353" s="233">
        <v>11.22</v>
      </c>
      <c r="H353" s="233">
        <v>9.6199999999999992</v>
      </c>
      <c r="I353" s="233">
        <v>17.649999999999999</v>
      </c>
      <c r="J353" s="225" t="s">
        <v>29</v>
      </c>
      <c r="K353" s="225" t="s">
        <v>657</v>
      </c>
    </row>
    <row r="354" spans="1:11" s="194" customFormat="1" ht="12.75" x14ac:dyDescent="0.2">
      <c r="A354" s="21" t="s">
        <v>614</v>
      </c>
      <c r="B354" s="21" t="s">
        <v>801</v>
      </c>
      <c r="C354" s="225" t="s">
        <v>219</v>
      </c>
      <c r="D354" s="21" t="s">
        <v>802</v>
      </c>
      <c r="E354" s="233">
        <v>11.98</v>
      </c>
      <c r="F354" s="233">
        <v>10.49</v>
      </c>
      <c r="G354" s="233">
        <v>9.76</v>
      </c>
      <c r="H354" s="233">
        <v>12.87</v>
      </c>
      <c r="I354" s="233">
        <v>66.19</v>
      </c>
      <c r="J354" s="225" t="s">
        <v>73</v>
      </c>
      <c r="K354" s="225" t="s">
        <v>644</v>
      </c>
    </row>
    <row r="355" spans="1:11" s="194" customFormat="1" ht="12.75" x14ac:dyDescent="0.2">
      <c r="A355" s="21" t="s">
        <v>614</v>
      </c>
      <c r="B355" s="21" t="s">
        <v>759</v>
      </c>
      <c r="C355" s="225" t="s">
        <v>177</v>
      </c>
      <c r="D355" s="21" t="s">
        <v>760</v>
      </c>
      <c r="E355" s="233">
        <v>9.9</v>
      </c>
      <c r="F355" s="233">
        <v>7.92</v>
      </c>
      <c r="G355" s="233">
        <v>4.5999999999999996</v>
      </c>
      <c r="H355" s="233">
        <v>5.4</v>
      </c>
      <c r="I355" s="233">
        <v>44.13</v>
      </c>
      <c r="J355" s="225" t="s">
        <v>29</v>
      </c>
      <c r="K355" s="225" t="s">
        <v>657</v>
      </c>
    </row>
    <row r="356" spans="1:11" s="194" customFormat="1" ht="12.75" x14ac:dyDescent="0.2">
      <c r="A356" s="21" t="s">
        <v>614</v>
      </c>
      <c r="B356" s="21" t="s">
        <v>761</v>
      </c>
      <c r="C356" s="225" t="s">
        <v>179</v>
      </c>
      <c r="D356" s="21" t="s">
        <v>762</v>
      </c>
      <c r="E356" s="233">
        <v>8.99</v>
      </c>
      <c r="F356" s="233">
        <v>7.81</v>
      </c>
      <c r="G356" s="233">
        <v>5.03</v>
      </c>
      <c r="H356" s="233">
        <v>6.3</v>
      </c>
      <c r="I356" s="233">
        <v>25.74</v>
      </c>
      <c r="J356" s="225" t="s">
        <v>29</v>
      </c>
      <c r="K356" s="225" t="s">
        <v>1166</v>
      </c>
    </row>
    <row r="357" spans="1:11" s="194" customFormat="1" ht="12.75" x14ac:dyDescent="0.2">
      <c r="A357" s="21" t="s">
        <v>614</v>
      </c>
      <c r="B357" s="21" t="s">
        <v>733</v>
      </c>
      <c r="C357" s="225" t="s">
        <v>149</v>
      </c>
      <c r="D357" s="21" t="s">
        <v>734</v>
      </c>
      <c r="E357" s="233">
        <v>4.5</v>
      </c>
      <c r="F357" s="233"/>
      <c r="G357" s="233">
        <v>0.8</v>
      </c>
      <c r="H357" s="233">
        <v>1.1000000000000001</v>
      </c>
      <c r="I357" s="233">
        <v>5.88</v>
      </c>
      <c r="J357" s="225" t="s">
        <v>29</v>
      </c>
      <c r="K357" s="225" t="s">
        <v>716</v>
      </c>
    </row>
    <row r="358" spans="1:11" s="194" customFormat="1" ht="12.75" x14ac:dyDescent="0.2">
      <c r="A358" s="21" t="s">
        <v>614</v>
      </c>
      <c r="B358" s="21" t="s">
        <v>731</v>
      </c>
      <c r="C358" s="225" t="s">
        <v>152</v>
      </c>
      <c r="D358" s="21" t="s">
        <v>732</v>
      </c>
      <c r="E358" s="233">
        <v>4.22</v>
      </c>
      <c r="F358" s="233"/>
      <c r="G358" s="233">
        <v>0.54</v>
      </c>
      <c r="H358" s="233">
        <v>0.91</v>
      </c>
      <c r="I358" s="233">
        <v>11.03</v>
      </c>
      <c r="J358" s="225" t="s">
        <v>29</v>
      </c>
      <c r="K358" s="225" t="s">
        <v>716</v>
      </c>
    </row>
    <row r="359" spans="1:11" s="194" customFormat="1" ht="12.75" x14ac:dyDescent="0.2">
      <c r="A359" s="21" t="s">
        <v>614</v>
      </c>
      <c r="B359" s="21" t="s">
        <v>745</v>
      </c>
      <c r="C359" s="225" t="s">
        <v>165</v>
      </c>
      <c r="D359" s="21" t="s">
        <v>746</v>
      </c>
      <c r="E359" s="233">
        <v>6.03</v>
      </c>
      <c r="F359" s="233">
        <v>5.95</v>
      </c>
      <c r="G359" s="233">
        <v>1.52</v>
      </c>
      <c r="H359" s="233">
        <v>2.81</v>
      </c>
      <c r="I359" s="233">
        <v>18.39</v>
      </c>
      <c r="J359" s="225" t="s">
        <v>29</v>
      </c>
      <c r="K359" s="225" t="s">
        <v>657</v>
      </c>
    </row>
    <row r="360" spans="1:11" s="194" customFormat="1" ht="12.75" x14ac:dyDescent="0.2">
      <c r="A360" s="21" t="s">
        <v>614</v>
      </c>
      <c r="B360" s="21" t="s">
        <v>771</v>
      </c>
      <c r="C360" s="225" t="s">
        <v>579</v>
      </c>
      <c r="D360" s="21" t="s">
        <v>772</v>
      </c>
      <c r="E360" s="233">
        <v>5.24</v>
      </c>
      <c r="F360" s="233">
        <v>4.8</v>
      </c>
      <c r="G360" s="233">
        <v>0.95</v>
      </c>
      <c r="H360" s="233">
        <v>1.27</v>
      </c>
      <c r="I360" s="233">
        <v>11.28</v>
      </c>
      <c r="J360" s="225" t="s">
        <v>29</v>
      </c>
      <c r="K360" s="225" t="s">
        <v>716</v>
      </c>
    </row>
    <row r="361" spans="1:11" s="194" customFormat="1" ht="12.75" x14ac:dyDescent="0.2">
      <c r="A361" s="21" t="s">
        <v>614</v>
      </c>
      <c r="B361" s="21" t="s">
        <v>747</v>
      </c>
      <c r="C361" s="225" t="s">
        <v>580</v>
      </c>
      <c r="D361" s="21" t="s">
        <v>748</v>
      </c>
      <c r="E361" s="233">
        <v>9.9499999999999993</v>
      </c>
      <c r="F361" s="233">
        <v>8.9600000000000009</v>
      </c>
      <c r="G361" s="233">
        <v>6.24</v>
      </c>
      <c r="H361" s="233">
        <v>10.1</v>
      </c>
      <c r="I361" s="233">
        <v>29.41</v>
      </c>
      <c r="J361" s="225" t="s">
        <v>29</v>
      </c>
      <c r="K361" s="225" t="s">
        <v>713</v>
      </c>
    </row>
    <row r="362" spans="1:11" s="194" customFormat="1" ht="12.75" x14ac:dyDescent="0.2">
      <c r="A362" s="21" t="s">
        <v>614</v>
      </c>
      <c r="B362" s="21" t="s">
        <v>1183</v>
      </c>
      <c r="C362" s="225" t="s">
        <v>1167</v>
      </c>
      <c r="D362" s="21" t="s">
        <v>1168</v>
      </c>
      <c r="E362" s="233">
        <v>8.99</v>
      </c>
      <c r="F362" s="233">
        <v>7.81</v>
      </c>
      <c r="G362" s="233">
        <v>5.03</v>
      </c>
      <c r="H362" s="233"/>
      <c r="I362" s="233">
        <v>44.12</v>
      </c>
      <c r="J362" s="225" t="s">
        <v>29</v>
      </c>
      <c r="K362" s="225" t="s">
        <v>1169</v>
      </c>
    </row>
    <row r="363" spans="1:11" x14ac:dyDescent="0.25">
      <c r="A363" s="201" t="str">
        <f>"TOTAL "&amp;A362</f>
        <v>TOTAL Cudillero</v>
      </c>
      <c r="B363" s="208"/>
      <c r="C363" s="221" t="s">
        <v>1279</v>
      </c>
      <c r="D363" s="198"/>
      <c r="E363" s="201">
        <v>429.00000000000006</v>
      </c>
      <c r="F363" s="201">
        <v>268.81</v>
      </c>
      <c r="G363" s="201">
        <v>308.40999999999997</v>
      </c>
      <c r="H363" s="201">
        <v>344.8900000000001</v>
      </c>
      <c r="I363" s="201">
        <v>1995.9500000000007</v>
      </c>
      <c r="J363" s="227"/>
      <c r="K363" s="340"/>
    </row>
    <row r="364" spans="1:11" s="194" customFormat="1" ht="12.75" x14ac:dyDescent="0.2">
      <c r="A364" s="21" t="s">
        <v>615</v>
      </c>
      <c r="B364" s="21" t="s">
        <v>813</v>
      </c>
      <c r="C364" s="225" t="s">
        <v>232</v>
      </c>
      <c r="D364" s="21" t="s">
        <v>814</v>
      </c>
      <c r="E364" s="233">
        <v>7.3</v>
      </c>
      <c r="F364" s="233">
        <v>5.96</v>
      </c>
      <c r="G364" s="233">
        <v>1.88</v>
      </c>
      <c r="H364" s="233">
        <v>2.48</v>
      </c>
      <c r="I364" s="233">
        <v>27.21</v>
      </c>
      <c r="J364" s="225" t="s">
        <v>29</v>
      </c>
      <c r="K364" s="225" t="s">
        <v>657</v>
      </c>
    </row>
    <row r="365" spans="1:11" s="194" customFormat="1" ht="12.75" x14ac:dyDescent="0.2">
      <c r="A365" s="21" t="s">
        <v>615</v>
      </c>
      <c r="B365" s="21" t="s">
        <v>811</v>
      </c>
      <c r="C365" s="225" t="s">
        <v>229</v>
      </c>
      <c r="D365" s="21" t="s">
        <v>812</v>
      </c>
      <c r="E365" s="233">
        <v>6.37</v>
      </c>
      <c r="F365" s="233">
        <v>5.7</v>
      </c>
      <c r="G365" s="233">
        <v>1.97</v>
      </c>
      <c r="H365" s="233">
        <v>2.95</v>
      </c>
      <c r="I365" s="233">
        <v>23.54</v>
      </c>
      <c r="J365" s="225" t="s">
        <v>29</v>
      </c>
      <c r="K365" s="225" t="s">
        <v>657</v>
      </c>
    </row>
    <row r="366" spans="1:11" x14ac:dyDescent="0.25">
      <c r="A366" s="201" t="str">
        <f>"TOTAL "&amp;A365</f>
        <v>TOTAL Figueras</v>
      </c>
      <c r="B366" s="208"/>
      <c r="C366" s="221" t="s">
        <v>1265</v>
      </c>
      <c r="D366" s="198"/>
      <c r="E366" s="201">
        <v>13.67</v>
      </c>
      <c r="F366" s="201">
        <v>11.66</v>
      </c>
      <c r="G366" s="201">
        <v>3.8499999999999996</v>
      </c>
      <c r="H366" s="201">
        <v>5.43</v>
      </c>
      <c r="I366" s="201">
        <v>50.75</v>
      </c>
      <c r="J366" s="227"/>
      <c r="K366" s="340"/>
    </row>
    <row r="367" spans="1:11" s="194" customFormat="1" ht="12.75" x14ac:dyDescent="0.2">
      <c r="A367" s="21" t="s">
        <v>815</v>
      </c>
      <c r="B367" s="21" t="s">
        <v>836</v>
      </c>
      <c r="C367" s="225" t="s">
        <v>259</v>
      </c>
      <c r="D367" s="21" t="s">
        <v>837</v>
      </c>
      <c r="E367" s="233">
        <v>9.4</v>
      </c>
      <c r="F367" s="233"/>
      <c r="G367" s="233">
        <v>5.28</v>
      </c>
      <c r="H367" s="233">
        <v>8.09</v>
      </c>
      <c r="I367" s="233">
        <v>67.67</v>
      </c>
      <c r="J367" s="225" t="s">
        <v>29</v>
      </c>
      <c r="K367" s="225" t="s">
        <v>716</v>
      </c>
    </row>
    <row r="368" spans="1:11" s="194" customFormat="1" ht="12.75" x14ac:dyDescent="0.2">
      <c r="A368" s="21" t="s">
        <v>815</v>
      </c>
      <c r="B368" s="21" t="s">
        <v>830</v>
      </c>
      <c r="C368" s="225" t="s">
        <v>251</v>
      </c>
      <c r="D368" s="21" t="s">
        <v>831</v>
      </c>
      <c r="E368" s="233">
        <v>8</v>
      </c>
      <c r="F368" s="233"/>
      <c r="G368" s="233">
        <v>2.21</v>
      </c>
      <c r="H368" s="233">
        <v>3.76</v>
      </c>
      <c r="I368" s="233">
        <v>36.770000000000003</v>
      </c>
      <c r="J368" s="225" t="s">
        <v>29</v>
      </c>
      <c r="K368" s="225" t="s">
        <v>716</v>
      </c>
    </row>
    <row r="369" spans="1:11" s="194" customFormat="1" ht="12.75" x14ac:dyDescent="0.2">
      <c r="A369" s="21" t="s">
        <v>815</v>
      </c>
      <c r="B369" s="21" t="s">
        <v>842</v>
      </c>
      <c r="C369" s="225" t="s">
        <v>264</v>
      </c>
      <c r="D369" s="21" t="s">
        <v>843</v>
      </c>
      <c r="E369" s="233">
        <v>13.5</v>
      </c>
      <c r="F369" s="233">
        <v>10.199999999999999</v>
      </c>
      <c r="G369" s="233">
        <v>14.1</v>
      </c>
      <c r="H369" s="233">
        <v>12.4</v>
      </c>
      <c r="I369" s="233">
        <v>99.26</v>
      </c>
      <c r="J369" s="225" t="s">
        <v>29</v>
      </c>
      <c r="K369" s="225" t="s">
        <v>716</v>
      </c>
    </row>
    <row r="370" spans="1:11" s="194" customFormat="1" ht="12.75" x14ac:dyDescent="0.2">
      <c r="A370" s="21" t="s">
        <v>815</v>
      </c>
      <c r="B370" s="21" t="s">
        <v>838</v>
      </c>
      <c r="C370" s="225" t="s">
        <v>261</v>
      </c>
      <c r="D370" s="21" t="s">
        <v>839</v>
      </c>
      <c r="E370" s="233">
        <v>5.99</v>
      </c>
      <c r="F370" s="233"/>
      <c r="G370" s="233">
        <v>1.45</v>
      </c>
      <c r="H370" s="233">
        <v>2.4300000000000002</v>
      </c>
      <c r="I370" s="233">
        <v>11.77</v>
      </c>
      <c r="J370" s="225" t="s">
        <v>29</v>
      </c>
      <c r="K370" s="225" t="s">
        <v>716</v>
      </c>
    </row>
    <row r="371" spans="1:11" s="194" customFormat="1" ht="12.75" x14ac:dyDescent="0.2">
      <c r="A371" s="21" t="s">
        <v>815</v>
      </c>
      <c r="B371" s="21" t="s">
        <v>844</v>
      </c>
      <c r="C371" s="225" t="s">
        <v>267</v>
      </c>
      <c r="D371" s="21" t="s">
        <v>845</v>
      </c>
      <c r="E371" s="233">
        <v>10.48</v>
      </c>
      <c r="F371" s="233">
        <v>9.25</v>
      </c>
      <c r="G371" s="233">
        <v>5.88</v>
      </c>
      <c r="H371" s="233">
        <v>7.88</v>
      </c>
      <c r="I371" s="233">
        <v>33.1</v>
      </c>
      <c r="J371" s="225" t="s">
        <v>29</v>
      </c>
      <c r="K371" s="225" t="s">
        <v>716</v>
      </c>
    </row>
    <row r="372" spans="1:11" s="194" customFormat="1" ht="12.75" x14ac:dyDescent="0.2">
      <c r="A372" s="21" t="s">
        <v>815</v>
      </c>
      <c r="B372" s="21" t="s">
        <v>818</v>
      </c>
      <c r="C372" s="225" t="s">
        <v>238</v>
      </c>
      <c r="D372" s="21" t="s">
        <v>819</v>
      </c>
      <c r="E372" s="233">
        <v>9.1999999999999993</v>
      </c>
      <c r="F372" s="233">
        <v>7.4</v>
      </c>
      <c r="G372" s="233">
        <v>4.4400000000000004</v>
      </c>
      <c r="H372" s="233">
        <v>4.78</v>
      </c>
      <c r="I372" s="233">
        <v>36.770000000000003</v>
      </c>
      <c r="J372" s="225" t="s">
        <v>29</v>
      </c>
      <c r="K372" s="225" t="s">
        <v>716</v>
      </c>
    </row>
    <row r="373" spans="1:11" s="194" customFormat="1" ht="12.75" x14ac:dyDescent="0.2">
      <c r="A373" s="21" t="s">
        <v>815</v>
      </c>
      <c r="B373" s="21" t="s">
        <v>828</v>
      </c>
      <c r="C373" s="225" t="s">
        <v>248</v>
      </c>
      <c r="D373" s="21" t="s">
        <v>829</v>
      </c>
      <c r="E373" s="233">
        <v>11.99</v>
      </c>
      <c r="F373" s="233">
        <v>9.4499999999999993</v>
      </c>
      <c r="G373" s="233">
        <v>11.08</v>
      </c>
      <c r="H373" s="233">
        <v>8.1999999999999993</v>
      </c>
      <c r="I373" s="233">
        <v>73.55</v>
      </c>
      <c r="J373" s="225" t="s">
        <v>29</v>
      </c>
      <c r="K373" s="225" t="s">
        <v>716</v>
      </c>
    </row>
    <row r="374" spans="1:11" s="194" customFormat="1" ht="12.75" x14ac:dyDescent="0.2">
      <c r="A374" s="21" t="s">
        <v>815</v>
      </c>
      <c r="B374" s="21" t="s">
        <v>848</v>
      </c>
      <c r="C374" s="225" t="s">
        <v>273</v>
      </c>
      <c r="D374" s="21" t="s">
        <v>849</v>
      </c>
      <c r="E374" s="233">
        <v>12.95</v>
      </c>
      <c r="F374" s="233"/>
      <c r="G374" s="233">
        <v>15.18</v>
      </c>
      <c r="H374" s="233">
        <v>8.94</v>
      </c>
      <c r="I374" s="233">
        <v>66.19</v>
      </c>
      <c r="J374" s="225" t="s">
        <v>59</v>
      </c>
      <c r="K374" s="225" t="s">
        <v>644</v>
      </c>
    </row>
    <row r="375" spans="1:11" s="194" customFormat="1" ht="12.75" x14ac:dyDescent="0.2">
      <c r="A375" s="21" t="s">
        <v>815</v>
      </c>
      <c r="B375" s="21" t="s">
        <v>850</v>
      </c>
      <c r="C375" s="225" t="s">
        <v>275</v>
      </c>
      <c r="D375" s="21" t="s">
        <v>851</v>
      </c>
      <c r="E375" s="233">
        <v>25</v>
      </c>
      <c r="F375" s="233">
        <v>20.3</v>
      </c>
      <c r="G375" s="233">
        <v>157.41999999999999</v>
      </c>
      <c r="H375" s="233">
        <v>73.489999999999995</v>
      </c>
      <c r="I375" s="233">
        <v>156.66</v>
      </c>
      <c r="J375" s="225" t="s">
        <v>79</v>
      </c>
      <c r="K375" s="225" t="s">
        <v>644</v>
      </c>
    </row>
    <row r="376" spans="1:11" s="194" customFormat="1" ht="12.75" x14ac:dyDescent="0.2">
      <c r="A376" s="21" t="s">
        <v>815</v>
      </c>
      <c r="B376" s="21" t="s">
        <v>846</v>
      </c>
      <c r="C376" s="225" t="s">
        <v>269</v>
      </c>
      <c r="D376" s="21" t="s">
        <v>847</v>
      </c>
      <c r="E376" s="233">
        <v>11.85</v>
      </c>
      <c r="F376" s="233">
        <v>9.6</v>
      </c>
      <c r="G376" s="233">
        <v>6.31</v>
      </c>
      <c r="H376" s="233">
        <v>8.89</v>
      </c>
      <c r="I376" s="233">
        <v>44.13</v>
      </c>
      <c r="J376" s="225" t="s">
        <v>29</v>
      </c>
      <c r="K376" s="225" t="s">
        <v>657</v>
      </c>
    </row>
    <row r="377" spans="1:11" s="194" customFormat="1" ht="12.75" x14ac:dyDescent="0.2">
      <c r="A377" s="21" t="s">
        <v>815</v>
      </c>
      <c r="B377" s="21" t="s">
        <v>826</v>
      </c>
      <c r="C377" s="225" t="s">
        <v>587</v>
      </c>
      <c r="D377" s="21" t="s">
        <v>827</v>
      </c>
      <c r="E377" s="233">
        <v>10</v>
      </c>
      <c r="F377" s="233"/>
      <c r="G377" s="233">
        <v>5.05</v>
      </c>
      <c r="H377" s="233">
        <v>5.55</v>
      </c>
      <c r="I377" s="233">
        <v>23.54</v>
      </c>
      <c r="J377" s="225" t="s">
        <v>29</v>
      </c>
      <c r="K377" s="225" t="s">
        <v>716</v>
      </c>
    </row>
    <row r="378" spans="1:11" s="194" customFormat="1" ht="12.75" x14ac:dyDescent="0.2">
      <c r="A378" s="21" t="s">
        <v>815</v>
      </c>
      <c r="B378" s="21" t="s">
        <v>816</v>
      </c>
      <c r="C378" s="225" t="s">
        <v>236</v>
      </c>
      <c r="D378" s="21" t="s">
        <v>817</v>
      </c>
      <c r="E378" s="233">
        <v>24.36</v>
      </c>
      <c r="F378" s="233">
        <v>22</v>
      </c>
      <c r="G378" s="233">
        <v>204.31</v>
      </c>
      <c r="H378" s="233">
        <v>132.52000000000001</v>
      </c>
      <c r="I378" s="233">
        <v>250.07</v>
      </c>
      <c r="J378" s="225" t="s">
        <v>14</v>
      </c>
      <c r="K378" s="225" t="s">
        <v>644</v>
      </c>
    </row>
    <row r="379" spans="1:11" s="194" customFormat="1" ht="12.75" x14ac:dyDescent="0.2">
      <c r="A379" s="21" t="s">
        <v>815</v>
      </c>
      <c r="B379" s="21" t="s">
        <v>832</v>
      </c>
      <c r="C379" s="225" t="s">
        <v>254</v>
      </c>
      <c r="D379" s="21" t="s">
        <v>833</v>
      </c>
      <c r="E379" s="233">
        <v>10.8</v>
      </c>
      <c r="F379" s="233"/>
      <c r="G379" s="233">
        <v>6.39</v>
      </c>
      <c r="H379" s="233">
        <v>12.15</v>
      </c>
      <c r="I379" s="233">
        <v>36.770000000000003</v>
      </c>
      <c r="J379" s="225" t="s">
        <v>29</v>
      </c>
      <c r="K379" s="225" t="s">
        <v>644</v>
      </c>
    </row>
    <row r="380" spans="1:11" s="194" customFormat="1" ht="12.75" x14ac:dyDescent="0.2">
      <c r="A380" s="21" t="s">
        <v>815</v>
      </c>
      <c r="B380" s="21" t="s">
        <v>840</v>
      </c>
      <c r="C380" s="225" t="s">
        <v>263</v>
      </c>
      <c r="D380" s="21" t="s">
        <v>841</v>
      </c>
      <c r="E380" s="233">
        <v>16.399999999999999</v>
      </c>
      <c r="F380" s="233">
        <v>13.6</v>
      </c>
      <c r="G380" s="233">
        <v>43.38</v>
      </c>
      <c r="H380" s="233">
        <v>26.38</v>
      </c>
      <c r="I380" s="233">
        <v>66.19</v>
      </c>
      <c r="J380" s="225" t="s">
        <v>29</v>
      </c>
      <c r="K380" s="225" t="s">
        <v>644</v>
      </c>
    </row>
    <row r="381" spans="1:11" s="194" customFormat="1" ht="12.75" x14ac:dyDescent="0.2">
      <c r="A381" s="21" t="s">
        <v>815</v>
      </c>
      <c r="B381" s="21" t="s">
        <v>820</v>
      </c>
      <c r="C381" s="225" t="s">
        <v>241</v>
      </c>
      <c r="D381" s="21" t="s">
        <v>821</v>
      </c>
      <c r="E381" s="233">
        <v>8.0299999999999994</v>
      </c>
      <c r="F381" s="233">
        <v>7</v>
      </c>
      <c r="G381" s="233">
        <v>2.2799999999999998</v>
      </c>
      <c r="H381" s="233">
        <v>2.8</v>
      </c>
      <c r="I381" s="233">
        <v>32.36</v>
      </c>
      <c r="J381" s="225" t="s">
        <v>29</v>
      </c>
      <c r="K381" s="225" t="s">
        <v>657</v>
      </c>
    </row>
    <row r="382" spans="1:11" s="194" customFormat="1" ht="12.75" x14ac:dyDescent="0.2">
      <c r="A382" s="21" t="s">
        <v>815</v>
      </c>
      <c r="B382" s="21" t="s">
        <v>822</v>
      </c>
      <c r="C382" s="225" t="s">
        <v>247</v>
      </c>
      <c r="D382" s="21" t="s">
        <v>823</v>
      </c>
      <c r="E382" s="233">
        <v>10.99</v>
      </c>
      <c r="F382" s="233">
        <v>9</v>
      </c>
      <c r="G382" s="233">
        <v>6.11</v>
      </c>
      <c r="H382" s="233">
        <v>6.61</v>
      </c>
      <c r="I382" s="233">
        <v>44.87</v>
      </c>
      <c r="J382" s="225" t="s">
        <v>29</v>
      </c>
      <c r="K382" s="225" t="s">
        <v>644</v>
      </c>
    </row>
    <row r="383" spans="1:11" s="194" customFormat="1" ht="12.75" x14ac:dyDescent="0.2">
      <c r="A383" s="21" t="s">
        <v>815</v>
      </c>
      <c r="B383" s="21" t="s">
        <v>852</v>
      </c>
      <c r="C383" s="225" t="s">
        <v>257</v>
      </c>
      <c r="D383" s="21" t="s">
        <v>853</v>
      </c>
      <c r="E383" s="233">
        <v>17.489999999999998</v>
      </c>
      <c r="F383" s="233">
        <v>15.41</v>
      </c>
      <c r="G383" s="233">
        <v>34.4</v>
      </c>
      <c r="H383" s="233">
        <v>29.46</v>
      </c>
      <c r="I383" s="233">
        <v>91.94</v>
      </c>
      <c r="J383" s="225" t="s">
        <v>89</v>
      </c>
      <c r="K383" s="225" t="s">
        <v>644</v>
      </c>
    </row>
    <row r="384" spans="1:11" s="194" customFormat="1" ht="12.75" x14ac:dyDescent="0.2">
      <c r="A384" s="21" t="s">
        <v>815</v>
      </c>
      <c r="B384" s="21" t="s">
        <v>834</v>
      </c>
      <c r="C384" s="225" t="s">
        <v>256</v>
      </c>
      <c r="D384" s="21" t="s">
        <v>835</v>
      </c>
      <c r="E384" s="233">
        <v>11.99</v>
      </c>
      <c r="F384" s="233">
        <v>10.49</v>
      </c>
      <c r="G384" s="233">
        <v>9.74</v>
      </c>
      <c r="H384" s="233">
        <v>12.53</v>
      </c>
      <c r="I384" s="233">
        <v>55.16</v>
      </c>
      <c r="J384" s="225" t="s">
        <v>29</v>
      </c>
      <c r="K384" s="225" t="s">
        <v>644</v>
      </c>
    </row>
    <row r="385" spans="1:11" s="194" customFormat="1" ht="12.75" x14ac:dyDescent="0.2">
      <c r="A385" s="21" t="s">
        <v>815</v>
      </c>
      <c r="B385" s="21" t="s">
        <v>824</v>
      </c>
      <c r="C385" s="225" t="s">
        <v>585</v>
      </c>
      <c r="D385" s="21" t="s">
        <v>825</v>
      </c>
      <c r="E385" s="233">
        <v>11.99</v>
      </c>
      <c r="F385" s="233"/>
      <c r="G385" s="233">
        <v>11.83</v>
      </c>
      <c r="H385" s="233"/>
      <c r="I385" s="233">
        <v>51.48</v>
      </c>
      <c r="J385" s="225" t="s">
        <v>29</v>
      </c>
      <c r="K385" s="225" t="s">
        <v>644</v>
      </c>
    </row>
    <row r="386" spans="1:11" x14ac:dyDescent="0.25">
      <c r="A386" s="201" t="str">
        <f>"TOTAL "&amp;A385</f>
        <v>TOTAL Gijon (El Musel)</v>
      </c>
      <c r="B386" s="208"/>
      <c r="C386" s="221" t="s">
        <v>1266</v>
      </c>
      <c r="D386" s="198"/>
      <c r="E386" s="201">
        <v>240.41000000000008</v>
      </c>
      <c r="F386" s="201">
        <v>143.69999999999999</v>
      </c>
      <c r="G386" s="201">
        <v>546.84</v>
      </c>
      <c r="H386" s="201">
        <v>366.86</v>
      </c>
      <c r="I386" s="201">
        <v>1278.25</v>
      </c>
      <c r="J386" s="227"/>
      <c r="K386" s="340"/>
    </row>
    <row r="387" spans="1:11" s="194" customFormat="1" ht="12.75" x14ac:dyDescent="0.2">
      <c r="A387" s="21" t="s">
        <v>617</v>
      </c>
      <c r="B387" s="21" t="s">
        <v>874</v>
      </c>
      <c r="C387" s="225" t="s">
        <v>521</v>
      </c>
      <c r="D387" s="21" t="s">
        <v>875</v>
      </c>
      <c r="E387" s="233">
        <v>7.4</v>
      </c>
      <c r="F387" s="233"/>
      <c r="G387" s="233">
        <v>2.2400000000000002</v>
      </c>
      <c r="H387" s="233">
        <v>3.18</v>
      </c>
      <c r="I387" s="233">
        <v>40.450000000000003</v>
      </c>
      <c r="J387" s="225" t="s">
        <v>29</v>
      </c>
      <c r="K387" s="225" t="s">
        <v>716</v>
      </c>
    </row>
    <row r="388" spans="1:11" s="194" customFormat="1" ht="12.75" x14ac:dyDescent="0.2">
      <c r="A388" s="21" t="s">
        <v>617</v>
      </c>
      <c r="B388" s="21" t="s">
        <v>866</v>
      </c>
      <c r="C388" s="225" t="s">
        <v>285</v>
      </c>
      <c r="D388" s="21" t="s">
        <v>867</v>
      </c>
      <c r="E388" s="233">
        <v>9.5</v>
      </c>
      <c r="F388" s="233">
        <v>7.8</v>
      </c>
      <c r="G388" s="233">
        <v>3.26</v>
      </c>
      <c r="H388" s="233">
        <v>5.17</v>
      </c>
      <c r="I388" s="233">
        <v>47.07</v>
      </c>
      <c r="J388" s="225" t="s">
        <v>29</v>
      </c>
      <c r="K388" s="225" t="s">
        <v>716</v>
      </c>
    </row>
    <row r="389" spans="1:11" s="194" customFormat="1" ht="12.75" x14ac:dyDescent="0.2">
      <c r="A389" s="21" t="s">
        <v>617</v>
      </c>
      <c r="B389" s="21" t="s">
        <v>882</v>
      </c>
      <c r="C389" s="225" t="s">
        <v>62</v>
      </c>
      <c r="D389" s="21" t="s">
        <v>883</v>
      </c>
      <c r="E389" s="233">
        <v>26.64</v>
      </c>
      <c r="F389" s="233">
        <v>21.8</v>
      </c>
      <c r="G389" s="233">
        <v>89.36</v>
      </c>
      <c r="H389" s="233">
        <v>84.14</v>
      </c>
      <c r="I389" s="233">
        <v>301.55</v>
      </c>
      <c r="J389" s="225" t="s">
        <v>59</v>
      </c>
      <c r="K389" s="225" t="s">
        <v>644</v>
      </c>
    </row>
    <row r="390" spans="1:11" s="194" customFormat="1" ht="12.75" x14ac:dyDescent="0.2">
      <c r="A390" s="21" t="s">
        <v>617</v>
      </c>
      <c r="B390" s="21" t="s">
        <v>880</v>
      </c>
      <c r="C390" s="225" t="s">
        <v>301</v>
      </c>
      <c r="D390" s="21" t="s">
        <v>881</v>
      </c>
      <c r="E390" s="233">
        <v>28</v>
      </c>
      <c r="F390" s="233">
        <v>23</v>
      </c>
      <c r="G390" s="233">
        <v>129.44</v>
      </c>
      <c r="H390" s="233">
        <v>114.7</v>
      </c>
      <c r="I390" s="233">
        <v>268.45999999999998</v>
      </c>
      <c r="J390" s="225" t="s">
        <v>59</v>
      </c>
      <c r="K390" s="225" t="s">
        <v>644</v>
      </c>
    </row>
    <row r="391" spans="1:11" s="194" customFormat="1" ht="12.75" x14ac:dyDescent="0.2">
      <c r="A391" s="21" t="s">
        <v>617</v>
      </c>
      <c r="B391" s="21" t="s">
        <v>872</v>
      </c>
      <c r="C391" s="225" t="s">
        <v>295</v>
      </c>
      <c r="D391" s="21" t="s">
        <v>873</v>
      </c>
      <c r="E391" s="233">
        <v>9.6</v>
      </c>
      <c r="F391" s="233">
        <v>8.23</v>
      </c>
      <c r="G391" s="233">
        <v>5.05</v>
      </c>
      <c r="H391" s="233">
        <v>4.5999999999999996</v>
      </c>
      <c r="I391" s="233">
        <v>50.01</v>
      </c>
      <c r="J391" s="225" t="s">
        <v>29</v>
      </c>
      <c r="K391" s="225" t="s">
        <v>657</v>
      </c>
    </row>
    <row r="392" spans="1:11" s="194" customFormat="1" ht="12.75" x14ac:dyDescent="0.2">
      <c r="A392" s="21" t="s">
        <v>617</v>
      </c>
      <c r="B392" s="21" t="s">
        <v>864</v>
      </c>
      <c r="C392" s="225" t="s">
        <v>284</v>
      </c>
      <c r="D392" s="21" t="s">
        <v>865</v>
      </c>
      <c r="E392" s="233">
        <v>14.1</v>
      </c>
      <c r="F392" s="233"/>
      <c r="G392" s="233">
        <v>15.92</v>
      </c>
      <c r="H392" s="233">
        <v>9.6199999999999992</v>
      </c>
      <c r="I392" s="233">
        <v>69.87</v>
      </c>
      <c r="J392" s="225" t="s">
        <v>29</v>
      </c>
      <c r="K392" s="225" t="s">
        <v>657</v>
      </c>
    </row>
    <row r="393" spans="1:11" s="194" customFormat="1" ht="12.75" x14ac:dyDescent="0.2">
      <c r="A393" s="21" t="s">
        <v>617</v>
      </c>
      <c r="B393" s="21" t="s">
        <v>890</v>
      </c>
      <c r="C393" s="225" t="s">
        <v>402</v>
      </c>
      <c r="D393" s="21" t="s">
        <v>891</v>
      </c>
      <c r="E393" s="233">
        <v>14.95</v>
      </c>
      <c r="F393" s="233">
        <v>12.26</v>
      </c>
      <c r="G393" s="233">
        <v>18.86</v>
      </c>
      <c r="H393" s="233">
        <v>14.98</v>
      </c>
      <c r="I393" s="233">
        <v>69.87</v>
      </c>
      <c r="J393" s="225" t="s">
        <v>89</v>
      </c>
      <c r="K393" s="225" t="s">
        <v>716</v>
      </c>
    </row>
    <row r="394" spans="1:11" s="194" customFormat="1" ht="12.75" x14ac:dyDescent="0.2">
      <c r="A394" s="21" t="s">
        <v>617</v>
      </c>
      <c r="B394" s="21" t="s">
        <v>886</v>
      </c>
      <c r="C394" s="225" t="s">
        <v>397</v>
      </c>
      <c r="D394" s="21" t="s">
        <v>887</v>
      </c>
      <c r="E394" s="233">
        <v>12.05</v>
      </c>
      <c r="F394" s="233">
        <v>9.27</v>
      </c>
      <c r="G394" s="233">
        <v>8.51</v>
      </c>
      <c r="H394" s="233">
        <v>8.68</v>
      </c>
      <c r="I394" s="233">
        <v>80.900000000000006</v>
      </c>
      <c r="J394" s="225" t="s">
        <v>73</v>
      </c>
      <c r="K394" s="225" t="s">
        <v>644</v>
      </c>
    </row>
    <row r="395" spans="1:11" s="194" customFormat="1" ht="12.75" x14ac:dyDescent="0.2">
      <c r="A395" s="21" t="s">
        <v>617</v>
      </c>
      <c r="B395" s="21" t="s">
        <v>876</v>
      </c>
      <c r="C395" s="225" t="s">
        <v>349</v>
      </c>
      <c r="D395" s="21" t="s">
        <v>877</v>
      </c>
      <c r="E395" s="233">
        <v>7.98</v>
      </c>
      <c r="F395" s="233"/>
      <c r="G395" s="233">
        <v>2.2599999999999998</v>
      </c>
      <c r="H395" s="233">
        <v>4.0599999999999996</v>
      </c>
      <c r="I395" s="233">
        <v>47.81</v>
      </c>
      <c r="J395" s="225" t="s">
        <v>29</v>
      </c>
      <c r="K395" s="225" t="s">
        <v>657</v>
      </c>
    </row>
    <row r="396" spans="1:11" s="194" customFormat="1" ht="12.75" x14ac:dyDescent="0.2">
      <c r="A396" s="21" t="s">
        <v>617</v>
      </c>
      <c r="B396" s="21" t="s">
        <v>888</v>
      </c>
      <c r="C396" s="225" t="s">
        <v>592</v>
      </c>
      <c r="D396" s="21" t="s">
        <v>889</v>
      </c>
      <c r="E396" s="233">
        <v>21</v>
      </c>
      <c r="F396" s="233"/>
      <c r="G396" s="233">
        <v>59</v>
      </c>
      <c r="H396" s="233">
        <v>56.7</v>
      </c>
      <c r="I396" s="233">
        <v>268.45999999999998</v>
      </c>
      <c r="J396" s="225" t="s">
        <v>86</v>
      </c>
      <c r="K396" s="225" t="s">
        <v>657</v>
      </c>
    </row>
    <row r="397" spans="1:11" s="194" customFormat="1" ht="12.75" x14ac:dyDescent="0.2">
      <c r="A397" s="21" t="s">
        <v>617</v>
      </c>
      <c r="B397" s="21" t="s">
        <v>862</v>
      </c>
      <c r="C397" s="225" t="s">
        <v>283</v>
      </c>
      <c r="D397" s="21" t="s">
        <v>863</v>
      </c>
      <c r="E397" s="233">
        <v>9.93</v>
      </c>
      <c r="F397" s="233">
        <v>8.1999999999999993</v>
      </c>
      <c r="G397" s="233">
        <v>5.3</v>
      </c>
      <c r="H397" s="233">
        <v>6.28</v>
      </c>
      <c r="I397" s="233">
        <v>33.83</v>
      </c>
      <c r="J397" s="225" t="s">
        <v>29</v>
      </c>
      <c r="K397" s="225" t="s">
        <v>644</v>
      </c>
    </row>
    <row r="398" spans="1:11" s="194" customFormat="1" ht="12.75" x14ac:dyDescent="0.2">
      <c r="A398" s="21" t="s">
        <v>617</v>
      </c>
      <c r="B398" s="21" t="s">
        <v>884</v>
      </c>
      <c r="C398" s="225" t="s">
        <v>304</v>
      </c>
      <c r="D398" s="21" t="s">
        <v>885</v>
      </c>
      <c r="E398" s="233">
        <v>11.49</v>
      </c>
      <c r="F398" s="233">
        <v>9.24</v>
      </c>
      <c r="G398" s="233">
        <v>8.17</v>
      </c>
      <c r="H398" s="233">
        <v>10.1</v>
      </c>
      <c r="I398" s="233">
        <v>69.87</v>
      </c>
      <c r="J398" s="225" t="s">
        <v>73</v>
      </c>
      <c r="K398" s="225" t="s">
        <v>644</v>
      </c>
    </row>
    <row r="399" spans="1:11" s="194" customFormat="1" ht="12.75" x14ac:dyDescent="0.2">
      <c r="A399" s="21" t="s">
        <v>617</v>
      </c>
      <c r="B399" s="21" t="s">
        <v>868</v>
      </c>
      <c r="C399" s="225" t="s">
        <v>290</v>
      </c>
      <c r="D399" s="21" t="s">
        <v>869</v>
      </c>
      <c r="E399" s="233">
        <v>9.9499999999999993</v>
      </c>
      <c r="F399" s="233">
        <v>8.1</v>
      </c>
      <c r="G399" s="233">
        <v>5.22</v>
      </c>
      <c r="H399" s="233">
        <v>6.28</v>
      </c>
      <c r="I399" s="233">
        <v>66.19</v>
      </c>
      <c r="J399" s="225" t="s">
        <v>29</v>
      </c>
      <c r="K399" s="225" t="s">
        <v>644</v>
      </c>
    </row>
    <row r="400" spans="1:11" s="194" customFormat="1" ht="12.75" x14ac:dyDescent="0.2">
      <c r="A400" s="21" t="s">
        <v>617</v>
      </c>
      <c r="B400" s="21" t="s">
        <v>878</v>
      </c>
      <c r="C400" s="225" t="s">
        <v>84</v>
      </c>
      <c r="D400" s="21" t="s">
        <v>879</v>
      </c>
      <c r="E400" s="233">
        <v>20</v>
      </c>
      <c r="F400" s="233">
        <v>16.2</v>
      </c>
      <c r="G400" s="233">
        <v>50.52</v>
      </c>
      <c r="H400" s="233">
        <v>48.34</v>
      </c>
      <c r="I400" s="233">
        <v>147.1</v>
      </c>
      <c r="J400" s="225" t="s">
        <v>59</v>
      </c>
      <c r="K400" s="225" t="s">
        <v>644</v>
      </c>
    </row>
    <row r="401" spans="1:11" s="194" customFormat="1" ht="12.75" x14ac:dyDescent="0.2">
      <c r="A401" s="21" t="s">
        <v>617</v>
      </c>
      <c r="B401" s="21" t="s">
        <v>870</v>
      </c>
      <c r="C401" s="225" t="s">
        <v>293</v>
      </c>
      <c r="D401" s="21" t="s">
        <v>871</v>
      </c>
      <c r="E401" s="233">
        <v>11.58</v>
      </c>
      <c r="F401" s="233">
        <v>9.5299999999999994</v>
      </c>
      <c r="G401" s="233">
        <v>7.37</v>
      </c>
      <c r="H401" s="233">
        <v>8.02</v>
      </c>
      <c r="I401" s="233">
        <v>40.450000000000003</v>
      </c>
      <c r="J401" s="225" t="s">
        <v>29</v>
      </c>
      <c r="K401" s="225" t="s">
        <v>644</v>
      </c>
    </row>
    <row r="402" spans="1:11" s="194" customFormat="1" ht="12.75" x14ac:dyDescent="0.2">
      <c r="A402" s="21" t="s">
        <v>617</v>
      </c>
      <c r="B402" s="21" t="s">
        <v>854</v>
      </c>
      <c r="C402" s="225" t="s">
        <v>277</v>
      </c>
      <c r="D402" s="21" t="s">
        <v>855</v>
      </c>
      <c r="E402" s="233">
        <v>10.76</v>
      </c>
      <c r="F402" s="233">
        <v>8.4</v>
      </c>
      <c r="G402" s="233">
        <v>5.8</v>
      </c>
      <c r="H402" s="233">
        <v>8.19</v>
      </c>
      <c r="I402" s="233">
        <v>13.24</v>
      </c>
      <c r="J402" s="225" t="s">
        <v>29</v>
      </c>
      <c r="K402" s="225" t="s">
        <v>644</v>
      </c>
    </row>
    <row r="403" spans="1:11" s="194" customFormat="1" ht="12.75" x14ac:dyDescent="0.2">
      <c r="A403" s="21" t="s">
        <v>617</v>
      </c>
      <c r="B403" s="21" t="s">
        <v>858</v>
      </c>
      <c r="C403" s="225" t="s">
        <v>493</v>
      </c>
      <c r="D403" s="21" t="s">
        <v>859</v>
      </c>
      <c r="E403" s="233">
        <v>10.69</v>
      </c>
      <c r="F403" s="233">
        <v>8.6199999999999992</v>
      </c>
      <c r="G403" s="233">
        <v>5.69</v>
      </c>
      <c r="H403" s="233">
        <v>5.24</v>
      </c>
      <c r="I403" s="233">
        <v>23.54</v>
      </c>
      <c r="J403" s="225" t="s">
        <v>29</v>
      </c>
      <c r="K403" s="225" t="s">
        <v>657</v>
      </c>
    </row>
    <row r="404" spans="1:11" s="194" customFormat="1" ht="12.75" x14ac:dyDescent="0.2">
      <c r="A404" s="21" t="s">
        <v>617</v>
      </c>
      <c r="B404" s="21" t="s">
        <v>856</v>
      </c>
      <c r="C404" s="225" t="s">
        <v>279</v>
      </c>
      <c r="D404" s="21" t="s">
        <v>857</v>
      </c>
      <c r="E404" s="233">
        <v>6.8</v>
      </c>
      <c r="F404" s="233">
        <v>5.9</v>
      </c>
      <c r="G404" s="233">
        <v>2</v>
      </c>
      <c r="H404" s="233">
        <v>3.79</v>
      </c>
      <c r="I404" s="233">
        <v>11.03</v>
      </c>
      <c r="J404" s="225" t="s">
        <v>29</v>
      </c>
      <c r="K404" s="225" t="s">
        <v>657</v>
      </c>
    </row>
    <row r="405" spans="1:11" s="194" customFormat="1" ht="12.75" x14ac:dyDescent="0.2">
      <c r="A405" s="21" t="s">
        <v>617</v>
      </c>
      <c r="B405" s="21" t="s">
        <v>892</v>
      </c>
      <c r="C405" s="225" t="s">
        <v>893</v>
      </c>
      <c r="D405" s="21" t="s">
        <v>894</v>
      </c>
      <c r="E405" s="233">
        <v>15.09</v>
      </c>
      <c r="F405" s="233">
        <v>11.97</v>
      </c>
      <c r="G405" s="233">
        <v>30.09</v>
      </c>
      <c r="H405" s="233">
        <v>28.48</v>
      </c>
      <c r="I405" s="233">
        <v>123.56</v>
      </c>
      <c r="J405" s="225" t="s">
        <v>89</v>
      </c>
      <c r="K405" s="225" t="s">
        <v>657</v>
      </c>
    </row>
    <row r="406" spans="1:11" s="194" customFormat="1" ht="12.75" x14ac:dyDescent="0.2">
      <c r="A406" s="21" t="s">
        <v>617</v>
      </c>
      <c r="B406" s="21" t="s">
        <v>860</v>
      </c>
      <c r="C406" s="225" t="s">
        <v>281</v>
      </c>
      <c r="D406" s="21" t="s">
        <v>861</v>
      </c>
      <c r="E406" s="233">
        <v>11</v>
      </c>
      <c r="F406" s="233">
        <v>9.4499999999999993</v>
      </c>
      <c r="G406" s="233">
        <v>7.37</v>
      </c>
      <c r="H406" s="233">
        <v>10.54</v>
      </c>
      <c r="I406" s="233">
        <v>25.74</v>
      </c>
      <c r="J406" s="225" t="s">
        <v>29</v>
      </c>
      <c r="K406" s="225" t="s">
        <v>644</v>
      </c>
    </row>
    <row r="407" spans="1:11" x14ac:dyDescent="0.25">
      <c r="A407" s="201" t="str">
        <f>"TOTAL "&amp;A406</f>
        <v>TOTAL Lastres</v>
      </c>
      <c r="B407" s="208"/>
      <c r="C407" s="221" t="s">
        <v>1267</v>
      </c>
      <c r="D407" s="198"/>
      <c r="E407" s="201">
        <v>268.51</v>
      </c>
      <c r="F407" s="201">
        <v>177.97</v>
      </c>
      <c r="G407" s="201">
        <v>461.43</v>
      </c>
      <c r="H407" s="201">
        <v>441.09</v>
      </c>
      <c r="I407" s="201">
        <v>1799</v>
      </c>
      <c r="J407" s="227"/>
      <c r="K407" s="340"/>
    </row>
    <row r="408" spans="1:11" s="194" customFormat="1" ht="12.75" x14ac:dyDescent="0.2">
      <c r="A408" s="21" t="s">
        <v>618</v>
      </c>
      <c r="B408" s="21" t="s">
        <v>897</v>
      </c>
      <c r="C408" s="225" t="s">
        <v>308</v>
      </c>
      <c r="D408" s="21" t="s">
        <v>898</v>
      </c>
      <c r="E408" s="233">
        <v>14.26</v>
      </c>
      <c r="F408" s="233">
        <v>11.85</v>
      </c>
      <c r="G408" s="233">
        <v>21.8</v>
      </c>
      <c r="H408" s="233">
        <v>17.03</v>
      </c>
      <c r="I408" s="233">
        <v>154.44999999999999</v>
      </c>
      <c r="J408" s="225" t="s">
        <v>29</v>
      </c>
      <c r="K408" s="225" t="s">
        <v>644</v>
      </c>
    </row>
    <row r="409" spans="1:11" s="194" customFormat="1" ht="12.75" x14ac:dyDescent="0.2">
      <c r="A409" s="21" t="s">
        <v>618</v>
      </c>
      <c r="B409" s="21" t="s">
        <v>908</v>
      </c>
      <c r="C409" s="225" t="s">
        <v>316</v>
      </c>
      <c r="D409" s="21" t="s">
        <v>909</v>
      </c>
      <c r="E409" s="233">
        <v>9.25</v>
      </c>
      <c r="F409" s="233">
        <v>7.79</v>
      </c>
      <c r="G409" s="233">
        <v>3.88</v>
      </c>
      <c r="H409" s="233">
        <v>4.74</v>
      </c>
      <c r="I409" s="233">
        <v>36.770000000000003</v>
      </c>
      <c r="J409" s="225" t="s">
        <v>29</v>
      </c>
      <c r="K409" s="225" t="s">
        <v>657</v>
      </c>
    </row>
    <row r="410" spans="1:11" s="194" customFormat="1" ht="12.75" x14ac:dyDescent="0.2">
      <c r="A410" s="21" t="s">
        <v>618</v>
      </c>
      <c r="B410" s="21" t="s">
        <v>902</v>
      </c>
      <c r="C410" s="225" t="s">
        <v>309</v>
      </c>
      <c r="D410" s="21" t="s">
        <v>903</v>
      </c>
      <c r="E410" s="233">
        <v>10.7</v>
      </c>
      <c r="F410" s="233"/>
      <c r="G410" s="233">
        <v>5.58</v>
      </c>
      <c r="H410" s="233">
        <v>4.92</v>
      </c>
      <c r="I410" s="233">
        <v>55.9</v>
      </c>
      <c r="J410" s="225" t="s">
        <v>29</v>
      </c>
      <c r="K410" s="225" t="s">
        <v>657</v>
      </c>
    </row>
    <row r="411" spans="1:11" s="194" customFormat="1" ht="12.75" x14ac:dyDescent="0.2">
      <c r="A411" s="21" t="s">
        <v>618</v>
      </c>
      <c r="B411" s="21" t="s">
        <v>906</v>
      </c>
      <c r="C411" s="225" t="s">
        <v>314</v>
      </c>
      <c r="D411" s="21" t="s">
        <v>907</v>
      </c>
      <c r="E411" s="233">
        <v>11.49</v>
      </c>
      <c r="F411" s="233">
        <v>9.24</v>
      </c>
      <c r="G411" s="233">
        <v>7.05</v>
      </c>
      <c r="H411" s="233">
        <v>8.0299999999999994</v>
      </c>
      <c r="I411" s="233">
        <v>66.19</v>
      </c>
      <c r="J411" s="225" t="s">
        <v>29</v>
      </c>
      <c r="K411" s="225" t="s">
        <v>644</v>
      </c>
    </row>
    <row r="412" spans="1:11" s="194" customFormat="1" ht="12.75" x14ac:dyDescent="0.2">
      <c r="A412" s="21" t="s">
        <v>618</v>
      </c>
      <c r="B412" s="21" t="s">
        <v>895</v>
      </c>
      <c r="C412" s="225" t="s">
        <v>306</v>
      </c>
      <c r="D412" s="21" t="s">
        <v>896</v>
      </c>
      <c r="E412" s="233">
        <v>9.52</v>
      </c>
      <c r="F412" s="233">
        <v>8.09</v>
      </c>
      <c r="G412" s="233">
        <v>4.5599999999999996</v>
      </c>
      <c r="H412" s="233">
        <v>6.42</v>
      </c>
      <c r="I412" s="233">
        <v>54.48</v>
      </c>
      <c r="J412" s="225" t="s">
        <v>29</v>
      </c>
      <c r="K412" s="225" t="s">
        <v>657</v>
      </c>
    </row>
    <row r="413" spans="1:11" s="194" customFormat="1" ht="12.75" x14ac:dyDescent="0.2">
      <c r="A413" s="21" t="s">
        <v>618</v>
      </c>
      <c r="B413" s="21" t="s">
        <v>912</v>
      </c>
      <c r="C413" s="225" t="s">
        <v>318</v>
      </c>
      <c r="D413" s="21" t="s">
        <v>913</v>
      </c>
      <c r="E413" s="233">
        <v>9.6</v>
      </c>
      <c r="F413" s="233">
        <v>7.85</v>
      </c>
      <c r="G413" s="233">
        <v>4.4000000000000004</v>
      </c>
      <c r="H413" s="233">
        <v>5.5</v>
      </c>
      <c r="I413" s="233">
        <v>47.07</v>
      </c>
      <c r="J413" s="225" t="s">
        <v>29</v>
      </c>
      <c r="K413" s="225" t="s">
        <v>644</v>
      </c>
    </row>
    <row r="414" spans="1:11" s="194" customFormat="1" ht="12.75" x14ac:dyDescent="0.2">
      <c r="A414" s="21" t="s">
        <v>618</v>
      </c>
      <c r="B414" s="21" t="s">
        <v>899</v>
      </c>
      <c r="C414" s="225" t="s">
        <v>900</v>
      </c>
      <c r="D414" s="21" t="s">
        <v>901</v>
      </c>
      <c r="E414" s="233">
        <v>11.5</v>
      </c>
      <c r="F414" s="233">
        <v>9.8000000000000007</v>
      </c>
      <c r="G414" s="233">
        <v>9.3800000000000008</v>
      </c>
      <c r="H414" s="233">
        <v>13.44</v>
      </c>
      <c r="I414" s="233">
        <v>88.19</v>
      </c>
      <c r="J414" s="225" t="s">
        <v>29</v>
      </c>
      <c r="K414" s="225" t="s">
        <v>657</v>
      </c>
    </row>
    <row r="415" spans="1:11" s="194" customFormat="1" ht="12.75" x14ac:dyDescent="0.2">
      <c r="A415" s="21" t="s">
        <v>618</v>
      </c>
      <c r="B415" s="21" t="s">
        <v>904</v>
      </c>
      <c r="C415" s="225" t="s">
        <v>312</v>
      </c>
      <c r="D415" s="21" t="s">
        <v>905</v>
      </c>
      <c r="E415" s="233">
        <v>13.94</v>
      </c>
      <c r="F415" s="233">
        <v>11.59</v>
      </c>
      <c r="G415" s="233">
        <v>15.6</v>
      </c>
      <c r="H415" s="233">
        <v>19.329999999999998</v>
      </c>
      <c r="I415" s="233">
        <v>76.489999999999995</v>
      </c>
      <c r="J415" s="225" t="s">
        <v>29</v>
      </c>
      <c r="K415" s="225" t="s">
        <v>644</v>
      </c>
    </row>
    <row r="416" spans="1:11" s="194" customFormat="1" ht="12.75" x14ac:dyDescent="0.2">
      <c r="A416" s="21" t="s">
        <v>618</v>
      </c>
      <c r="B416" s="21" t="s">
        <v>910</v>
      </c>
      <c r="C416" s="225" t="s">
        <v>298</v>
      </c>
      <c r="D416" s="21" t="s">
        <v>911</v>
      </c>
      <c r="E416" s="233">
        <v>8.5</v>
      </c>
      <c r="F416" s="233">
        <v>6.8</v>
      </c>
      <c r="G416" s="233">
        <v>3.88</v>
      </c>
      <c r="H416" s="233">
        <v>4.6900000000000004</v>
      </c>
      <c r="I416" s="233">
        <v>44.13</v>
      </c>
      <c r="J416" s="225" t="s">
        <v>29</v>
      </c>
      <c r="K416" s="225" t="s">
        <v>657</v>
      </c>
    </row>
    <row r="417" spans="1:11" x14ac:dyDescent="0.25">
      <c r="A417" s="201" t="str">
        <f>"TOTAL "&amp;A416</f>
        <v>TOTAL Llanes</v>
      </c>
      <c r="B417" s="208"/>
      <c r="C417" s="221" t="s">
        <v>1268</v>
      </c>
      <c r="D417" s="198"/>
      <c r="E417" s="201">
        <v>98.759999999999991</v>
      </c>
      <c r="F417" s="201">
        <v>73.010000000000005</v>
      </c>
      <c r="G417" s="201">
        <v>76.13</v>
      </c>
      <c r="H417" s="201">
        <v>84.1</v>
      </c>
      <c r="I417" s="201">
        <v>623.66999999999996</v>
      </c>
      <c r="J417" s="227"/>
      <c r="K417" s="340"/>
    </row>
    <row r="418" spans="1:11" s="194" customFormat="1" ht="12.75" x14ac:dyDescent="0.2">
      <c r="A418" s="21" t="s">
        <v>619</v>
      </c>
      <c r="B418" s="21" t="s">
        <v>950</v>
      </c>
      <c r="C418" s="225" t="s">
        <v>352</v>
      </c>
      <c r="D418" s="21" t="s">
        <v>951</v>
      </c>
      <c r="E418" s="233">
        <v>6.92</v>
      </c>
      <c r="F418" s="233">
        <v>5.75</v>
      </c>
      <c r="G418" s="233">
        <v>1.77</v>
      </c>
      <c r="H418" s="233">
        <v>2.13</v>
      </c>
      <c r="I418" s="233">
        <v>20.59</v>
      </c>
      <c r="J418" s="225" t="s">
        <v>73</v>
      </c>
      <c r="K418" s="225" t="s">
        <v>716</v>
      </c>
    </row>
    <row r="419" spans="1:11" s="194" customFormat="1" ht="12.75" x14ac:dyDescent="0.2">
      <c r="A419" s="21" t="s">
        <v>619</v>
      </c>
      <c r="B419" s="21" t="s">
        <v>926</v>
      </c>
      <c r="C419" s="225" t="s">
        <v>335</v>
      </c>
      <c r="D419" s="21" t="s">
        <v>927</v>
      </c>
      <c r="E419" s="233">
        <v>6.07</v>
      </c>
      <c r="F419" s="233"/>
      <c r="G419" s="233">
        <v>1.66</v>
      </c>
      <c r="H419" s="233">
        <v>1.86</v>
      </c>
      <c r="I419" s="233">
        <v>18.39</v>
      </c>
      <c r="J419" s="225" t="s">
        <v>29</v>
      </c>
      <c r="K419" s="225" t="s">
        <v>716</v>
      </c>
    </row>
    <row r="420" spans="1:11" s="194" customFormat="1" ht="12.75" x14ac:dyDescent="0.2">
      <c r="A420" s="21" t="s">
        <v>619</v>
      </c>
      <c r="B420" s="21" t="s">
        <v>922</v>
      </c>
      <c r="C420" s="225" t="s">
        <v>327</v>
      </c>
      <c r="D420" s="21" t="s">
        <v>923</v>
      </c>
      <c r="E420" s="233">
        <v>9.35</v>
      </c>
      <c r="F420" s="233"/>
      <c r="G420" s="233">
        <v>5.85</v>
      </c>
      <c r="H420" s="233">
        <v>9.98</v>
      </c>
      <c r="I420" s="233">
        <v>55.16</v>
      </c>
      <c r="J420" s="225" t="s">
        <v>29</v>
      </c>
      <c r="K420" s="225" t="s">
        <v>716</v>
      </c>
    </row>
    <row r="421" spans="1:11" s="194" customFormat="1" ht="12.75" x14ac:dyDescent="0.2">
      <c r="A421" s="21" t="s">
        <v>619</v>
      </c>
      <c r="B421" s="21" t="s">
        <v>916</v>
      </c>
      <c r="C421" s="225" t="s">
        <v>321</v>
      </c>
      <c r="D421" s="21" t="s">
        <v>917</v>
      </c>
      <c r="E421" s="233">
        <v>7.25</v>
      </c>
      <c r="F421" s="233">
        <v>5.9</v>
      </c>
      <c r="G421" s="233">
        <v>2.2400000000000002</v>
      </c>
      <c r="H421" s="233">
        <v>2.2599999999999998</v>
      </c>
      <c r="I421" s="233">
        <v>11.77</v>
      </c>
      <c r="J421" s="225" t="s">
        <v>29</v>
      </c>
      <c r="K421" s="225" t="s">
        <v>644</v>
      </c>
    </row>
    <row r="422" spans="1:11" s="194" customFormat="1" ht="12.75" x14ac:dyDescent="0.2">
      <c r="A422" s="21" t="s">
        <v>619</v>
      </c>
      <c r="B422" s="21" t="s">
        <v>936</v>
      </c>
      <c r="C422" s="225" t="s">
        <v>594</v>
      </c>
      <c r="D422" s="21" t="s">
        <v>937</v>
      </c>
      <c r="E422" s="233">
        <v>10.7</v>
      </c>
      <c r="F422" s="233">
        <v>9.5</v>
      </c>
      <c r="G422" s="233">
        <v>7.17</v>
      </c>
      <c r="H422" s="233">
        <v>5.51</v>
      </c>
      <c r="I422" s="233">
        <v>18.39</v>
      </c>
      <c r="J422" s="225" t="s">
        <v>29</v>
      </c>
      <c r="K422" s="225" t="s">
        <v>716</v>
      </c>
    </row>
    <row r="423" spans="1:11" s="194" customFormat="1" ht="12.75" x14ac:dyDescent="0.2">
      <c r="A423" s="21" t="s">
        <v>619</v>
      </c>
      <c r="B423" s="21" t="s">
        <v>940</v>
      </c>
      <c r="C423" s="225" t="s">
        <v>343</v>
      </c>
      <c r="D423" s="21" t="s">
        <v>941</v>
      </c>
      <c r="E423" s="233">
        <v>13.67</v>
      </c>
      <c r="F423" s="233">
        <v>11.2</v>
      </c>
      <c r="G423" s="233">
        <v>16.739999999999998</v>
      </c>
      <c r="H423" s="233">
        <v>19</v>
      </c>
      <c r="I423" s="233">
        <v>117.68</v>
      </c>
      <c r="J423" s="225" t="s">
        <v>29</v>
      </c>
      <c r="K423" s="225" t="s">
        <v>644</v>
      </c>
    </row>
    <row r="424" spans="1:11" s="194" customFormat="1" ht="12.75" x14ac:dyDescent="0.2">
      <c r="A424" s="21" t="s">
        <v>619</v>
      </c>
      <c r="B424" s="21" t="s">
        <v>932</v>
      </c>
      <c r="C424" s="225" t="s">
        <v>339</v>
      </c>
      <c r="D424" s="21" t="s">
        <v>933</v>
      </c>
      <c r="E424" s="233">
        <v>8.7100000000000009</v>
      </c>
      <c r="F424" s="233"/>
      <c r="G424" s="233">
        <v>3.01</v>
      </c>
      <c r="H424" s="233">
        <v>5.13</v>
      </c>
      <c r="I424" s="233">
        <v>47.81</v>
      </c>
      <c r="J424" s="225" t="s">
        <v>29</v>
      </c>
      <c r="K424" s="225" t="s">
        <v>716</v>
      </c>
    </row>
    <row r="425" spans="1:11" s="194" customFormat="1" ht="12.75" x14ac:dyDescent="0.2">
      <c r="A425" s="21" t="s">
        <v>619</v>
      </c>
      <c r="B425" s="21" t="s">
        <v>938</v>
      </c>
      <c r="C425" s="225" t="s">
        <v>342</v>
      </c>
      <c r="D425" s="21" t="s">
        <v>939</v>
      </c>
      <c r="E425" s="233">
        <v>10.5</v>
      </c>
      <c r="F425" s="233">
        <v>8.25</v>
      </c>
      <c r="G425" s="233">
        <v>6.19</v>
      </c>
      <c r="H425" s="233">
        <v>7.26</v>
      </c>
      <c r="I425" s="233">
        <v>61.05</v>
      </c>
      <c r="J425" s="225" t="s">
        <v>29</v>
      </c>
      <c r="K425" s="225" t="s">
        <v>644</v>
      </c>
    </row>
    <row r="426" spans="1:11" s="194" customFormat="1" ht="12.75" x14ac:dyDescent="0.2">
      <c r="A426" s="21" t="s">
        <v>619</v>
      </c>
      <c r="B426" s="21" t="s">
        <v>930</v>
      </c>
      <c r="C426" s="225" t="s">
        <v>337</v>
      </c>
      <c r="D426" s="21" t="s">
        <v>931</v>
      </c>
      <c r="E426" s="233">
        <v>12.57</v>
      </c>
      <c r="F426" s="233">
        <v>10.199999999999999</v>
      </c>
      <c r="G426" s="233">
        <v>9.98</v>
      </c>
      <c r="H426" s="233">
        <v>9.9499999999999993</v>
      </c>
      <c r="I426" s="233">
        <v>69.87</v>
      </c>
      <c r="J426" s="225" t="s">
        <v>29</v>
      </c>
      <c r="K426" s="225" t="s">
        <v>644</v>
      </c>
    </row>
    <row r="427" spans="1:11" s="194" customFormat="1" ht="12.75" x14ac:dyDescent="0.2">
      <c r="A427" s="21" t="s">
        <v>619</v>
      </c>
      <c r="B427" s="21" t="s">
        <v>924</v>
      </c>
      <c r="C427" s="225" t="s">
        <v>333</v>
      </c>
      <c r="D427" s="21" t="s">
        <v>925</v>
      </c>
      <c r="E427" s="233">
        <v>8.1199999999999992</v>
      </c>
      <c r="F427" s="233">
        <v>6.84</v>
      </c>
      <c r="G427" s="233">
        <v>3.11</v>
      </c>
      <c r="H427" s="233">
        <v>5.71</v>
      </c>
      <c r="I427" s="233">
        <v>22.06</v>
      </c>
      <c r="J427" s="225" t="s">
        <v>29</v>
      </c>
      <c r="K427" s="225" t="s">
        <v>657</v>
      </c>
    </row>
    <row r="428" spans="1:11" s="194" customFormat="1" ht="12.75" x14ac:dyDescent="0.2">
      <c r="A428" s="21" t="s">
        <v>619</v>
      </c>
      <c r="B428" s="21" t="s">
        <v>914</v>
      </c>
      <c r="C428" s="225" t="s">
        <v>319</v>
      </c>
      <c r="D428" s="21" t="s">
        <v>915</v>
      </c>
      <c r="E428" s="233">
        <v>32.6</v>
      </c>
      <c r="F428" s="233">
        <v>26.75</v>
      </c>
      <c r="G428" s="233">
        <v>336</v>
      </c>
      <c r="H428" s="233">
        <v>149.9</v>
      </c>
      <c r="I428" s="233">
        <v>220.65</v>
      </c>
      <c r="J428" s="225" t="s">
        <v>24</v>
      </c>
      <c r="K428" s="225" t="s">
        <v>644</v>
      </c>
    </row>
    <row r="429" spans="1:11" s="194" customFormat="1" ht="12.75" x14ac:dyDescent="0.2">
      <c r="A429" s="21" t="s">
        <v>619</v>
      </c>
      <c r="B429" s="21" t="s">
        <v>928</v>
      </c>
      <c r="C429" s="225" t="s">
        <v>595</v>
      </c>
      <c r="D429" s="21" t="s">
        <v>929</v>
      </c>
      <c r="E429" s="233">
        <v>11.7</v>
      </c>
      <c r="F429" s="233">
        <v>9.08</v>
      </c>
      <c r="G429" s="233">
        <v>7.64</v>
      </c>
      <c r="H429" s="233">
        <v>9.58</v>
      </c>
      <c r="I429" s="233">
        <v>60.31</v>
      </c>
      <c r="J429" s="225" t="s">
        <v>29</v>
      </c>
      <c r="K429" s="225" t="s">
        <v>644</v>
      </c>
    </row>
    <row r="430" spans="1:11" s="194" customFormat="1" ht="12.75" x14ac:dyDescent="0.2">
      <c r="A430" s="21" t="s">
        <v>619</v>
      </c>
      <c r="B430" s="21" t="s">
        <v>946</v>
      </c>
      <c r="C430" s="225" t="s">
        <v>347</v>
      </c>
      <c r="D430" s="21" t="s">
        <v>947</v>
      </c>
      <c r="E430" s="233">
        <v>7.51</v>
      </c>
      <c r="F430" s="233">
        <v>7.06</v>
      </c>
      <c r="G430" s="233">
        <v>2.68</v>
      </c>
      <c r="H430" s="233">
        <v>3.39</v>
      </c>
      <c r="I430" s="233">
        <v>29.42</v>
      </c>
      <c r="J430" s="225" t="s">
        <v>29</v>
      </c>
      <c r="K430" s="225" t="s">
        <v>657</v>
      </c>
    </row>
    <row r="431" spans="1:11" s="194" customFormat="1" ht="12.75" x14ac:dyDescent="0.2">
      <c r="A431" s="21" t="s">
        <v>619</v>
      </c>
      <c r="B431" s="21" t="s">
        <v>944</v>
      </c>
      <c r="C431" s="225" t="s">
        <v>345</v>
      </c>
      <c r="D431" s="21" t="s">
        <v>945</v>
      </c>
      <c r="E431" s="233">
        <v>5.92</v>
      </c>
      <c r="F431" s="233">
        <v>5.74</v>
      </c>
      <c r="G431" s="233">
        <v>1.5</v>
      </c>
      <c r="H431" s="233">
        <v>1.88</v>
      </c>
      <c r="I431" s="233">
        <v>18.39</v>
      </c>
      <c r="J431" s="225" t="s">
        <v>29</v>
      </c>
      <c r="K431" s="225" t="s">
        <v>657</v>
      </c>
    </row>
    <row r="432" spans="1:11" s="194" customFormat="1" ht="12.75" x14ac:dyDescent="0.2">
      <c r="A432" s="21" t="s">
        <v>619</v>
      </c>
      <c r="B432" s="21" t="s">
        <v>920</v>
      </c>
      <c r="C432" s="225" t="s">
        <v>325</v>
      </c>
      <c r="D432" s="21" t="s">
        <v>921</v>
      </c>
      <c r="E432" s="233">
        <v>5.9</v>
      </c>
      <c r="F432" s="233">
        <v>4.2</v>
      </c>
      <c r="G432" s="233">
        <v>1.34</v>
      </c>
      <c r="H432" s="233">
        <v>0.86</v>
      </c>
      <c r="I432" s="233">
        <v>18.39</v>
      </c>
      <c r="J432" s="225" t="s">
        <v>29</v>
      </c>
      <c r="K432" s="225" t="s">
        <v>657</v>
      </c>
    </row>
    <row r="433" spans="1:11" s="194" customFormat="1" ht="12.75" x14ac:dyDescent="0.2">
      <c r="A433" s="21" t="s">
        <v>619</v>
      </c>
      <c r="B433" s="21" t="s">
        <v>934</v>
      </c>
      <c r="C433" s="225" t="s">
        <v>340</v>
      </c>
      <c r="D433" s="21" t="s">
        <v>935</v>
      </c>
      <c r="E433" s="233">
        <v>6.02</v>
      </c>
      <c r="F433" s="233">
        <v>5.7</v>
      </c>
      <c r="G433" s="233">
        <v>1.51</v>
      </c>
      <c r="H433" s="233">
        <v>2.72</v>
      </c>
      <c r="I433" s="233">
        <v>22.06</v>
      </c>
      <c r="J433" s="225" t="s">
        <v>29</v>
      </c>
      <c r="K433" s="225" t="s">
        <v>657</v>
      </c>
    </row>
    <row r="434" spans="1:11" s="194" customFormat="1" ht="12.75" x14ac:dyDescent="0.2">
      <c r="A434" s="21" t="s">
        <v>619</v>
      </c>
      <c r="B434" s="21" t="s">
        <v>918</v>
      </c>
      <c r="C434" s="225" t="s">
        <v>324</v>
      </c>
      <c r="D434" s="21" t="s">
        <v>919</v>
      </c>
      <c r="E434" s="233">
        <v>6.49</v>
      </c>
      <c r="F434" s="233"/>
      <c r="G434" s="233">
        <v>1.69</v>
      </c>
      <c r="H434" s="233">
        <v>2.87</v>
      </c>
      <c r="I434" s="233">
        <v>22.06</v>
      </c>
      <c r="J434" s="225" t="s">
        <v>29</v>
      </c>
      <c r="K434" s="225" t="s">
        <v>657</v>
      </c>
    </row>
    <row r="435" spans="1:11" s="194" customFormat="1" ht="12.75" x14ac:dyDescent="0.2">
      <c r="A435" s="21" t="s">
        <v>619</v>
      </c>
      <c r="B435" s="21" t="s">
        <v>1016</v>
      </c>
      <c r="C435" s="225" t="s">
        <v>422</v>
      </c>
      <c r="D435" s="21" t="s">
        <v>1017</v>
      </c>
      <c r="E435" s="233">
        <v>6.8</v>
      </c>
      <c r="F435" s="233">
        <v>5.44</v>
      </c>
      <c r="G435" s="233">
        <v>1.74</v>
      </c>
      <c r="H435" s="233">
        <v>3.4</v>
      </c>
      <c r="I435" s="233">
        <v>11.03</v>
      </c>
      <c r="J435" s="225" t="s">
        <v>29</v>
      </c>
      <c r="K435" s="225" t="s">
        <v>657</v>
      </c>
    </row>
    <row r="436" spans="1:11" s="194" customFormat="1" ht="12.75" x14ac:dyDescent="0.2">
      <c r="A436" s="21" t="s">
        <v>619</v>
      </c>
      <c r="B436" s="21" t="s">
        <v>1184</v>
      </c>
      <c r="C436" s="225" t="s">
        <v>1170</v>
      </c>
      <c r="D436" s="21" t="s">
        <v>1171</v>
      </c>
      <c r="E436" s="233">
        <v>7.4</v>
      </c>
      <c r="F436" s="233">
        <v>6.44</v>
      </c>
      <c r="G436" s="233">
        <v>1.77</v>
      </c>
      <c r="H436" s="233">
        <v>3.2</v>
      </c>
      <c r="I436" s="233">
        <v>22.06</v>
      </c>
      <c r="J436" s="225" t="s">
        <v>29</v>
      </c>
      <c r="K436" s="225" t="s">
        <v>713</v>
      </c>
    </row>
    <row r="437" spans="1:11" s="194" customFormat="1" ht="12.75" x14ac:dyDescent="0.2">
      <c r="A437" s="21" t="s">
        <v>619</v>
      </c>
      <c r="B437" s="21" t="s">
        <v>1185</v>
      </c>
      <c r="C437" s="225" t="s">
        <v>1172</v>
      </c>
      <c r="D437" s="21" t="s">
        <v>1173</v>
      </c>
      <c r="E437" s="233">
        <v>9.94</v>
      </c>
      <c r="F437" s="233">
        <v>7.95</v>
      </c>
      <c r="G437" s="233">
        <v>5.58</v>
      </c>
      <c r="H437" s="233">
        <v>6.31</v>
      </c>
      <c r="I437" s="233">
        <v>66.180000000000007</v>
      </c>
      <c r="J437" s="225" t="s">
        <v>29</v>
      </c>
      <c r="K437" s="225" t="s">
        <v>713</v>
      </c>
    </row>
    <row r="438" spans="1:11" s="194" customFormat="1" ht="12.75" x14ac:dyDescent="0.2">
      <c r="A438" s="21" t="s">
        <v>619</v>
      </c>
      <c r="B438" s="21" t="s">
        <v>1186</v>
      </c>
      <c r="C438" s="225" t="s">
        <v>1174</v>
      </c>
      <c r="D438" s="21" t="s">
        <v>1175</v>
      </c>
      <c r="E438" s="233">
        <v>7.4</v>
      </c>
      <c r="F438" s="233">
        <v>6.75</v>
      </c>
      <c r="G438" s="233">
        <v>2.23</v>
      </c>
      <c r="H438" s="233">
        <v>4.3499999999999996</v>
      </c>
      <c r="I438" s="233">
        <v>14.71</v>
      </c>
      <c r="J438" s="225" t="s">
        <v>29</v>
      </c>
      <c r="K438" s="225" t="s">
        <v>713</v>
      </c>
    </row>
    <row r="439" spans="1:11" x14ac:dyDescent="0.25">
      <c r="A439" s="201" t="str">
        <f>"TOTAL "&amp;A438</f>
        <v>TOTAL Luanco</v>
      </c>
      <c r="B439" s="208"/>
      <c r="C439" s="221" t="s">
        <v>1278</v>
      </c>
      <c r="D439" s="198"/>
      <c r="E439" s="201">
        <v>201.54000000000002</v>
      </c>
      <c r="F439" s="201">
        <v>142.75</v>
      </c>
      <c r="G439" s="201">
        <v>421.39999999999992</v>
      </c>
      <c r="H439" s="201">
        <v>257.25</v>
      </c>
      <c r="I439" s="201">
        <v>948.02999999999975</v>
      </c>
      <c r="J439" s="227"/>
      <c r="K439" s="340"/>
    </row>
    <row r="440" spans="1:11" s="194" customFormat="1" ht="12.75" x14ac:dyDescent="0.2">
      <c r="A440" s="21" t="s">
        <v>620</v>
      </c>
      <c r="B440" s="21" t="s">
        <v>990</v>
      </c>
      <c r="C440" s="225" t="s">
        <v>391</v>
      </c>
      <c r="D440" s="21" t="s">
        <v>991</v>
      </c>
      <c r="E440" s="233">
        <v>22.5</v>
      </c>
      <c r="F440" s="233">
        <v>18.600000000000001</v>
      </c>
      <c r="G440" s="233">
        <v>62.55</v>
      </c>
      <c r="H440" s="233">
        <v>49.11</v>
      </c>
      <c r="I440" s="233">
        <v>176.52</v>
      </c>
      <c r="J440" s="225" t="s">
        <v>59</v>
      </c>
      <c r="K440" s="225" t="s">
        <v>644</v>
      </c>
    </row>
    <row r="441" spans="1:11" s="194" customFormat="1" ht="12.75" x14ac:dyDescent="0.2">
      <c r="A441" s="21" t="s">
        <v>620</v>
      </c>
      <c r="B441" s="21" t="s">
        <v>1187</v>
      </c>
      <c r="C441" s="225" t="s">
        <v>1176</v>
      </c>
      <c r="D441" s="21" t="s">
        <v>1177</v>
      </c>
      <c r="E441" s="233">
        <v>18.45</v>
      </c>
      <c r="F441" s="233">
        <v>14.79</v>
      </c>
      <c r="G441" s="233">
        <v>86.8</v>
      </c>
      <c r="H441" s="233">
        <v>36.409999999999997</v>
      </c>
      <c r="I441" s="233">
        <v>107.09</v>
      </c>
      <c r="J441" s="225" t="s">
        <v>89</v>
      </c>
      <c r="K441" s="225" t="s">
        <v>657</v>
      </c>
    </row>
    <row r="442" spans="1:11" s="194" customFormat="1" ht="12.75" x14ac:dyDescent="0.2">
      <c r="A442" s="21" t="s">
        <v>620</v>
      </c>
      <c r="B442" s="21" t="s">
        <v>954</v>
      </c>
      <c r="C442" s="225" t="s">
        <v>358</v>
      </c>
      <c r="D442" s="21" t="s">
        <v>955</v>
      </c>
      <c r="E442" s="233">
        <v>10.85</v>
      </c>
      <c r="F442" s="233">
        <v>9.0500000000000007</v>
      </c>
      <c r="G442" s="233">
        <v>7.53</v>
      </c>
      <c r="H442" s="233">
        <v>8.4</v>
      </c>
      <c r="I442" s="233">
        <v>32.36</v>
      </c>
      <c r="J442" s="225" t="s">
        <v>29</v>
      </c>
      <c r="K442" s="225" t="s">
        <v>716</v>
      </c>
    </row>
    <row r="443" spans="1:11" s="194" customFormat="1" ht="12.75" x14ac:dyDescent="0.2">
      <c r="A443" s="21" t="s">
        <v>620</v>
      </c>
      <c r="B443" s="21" t="s">
        <v>952</v>
      </c>
      <c r="C443" s="225" t="s">
        <v>355</v>
      </c>
      <c r="D443" s="21" t="s">
        <v>953</v>
      </c>
      <c r="E443" s="233">
        <v>8.6</v>
      </c>
      <c r="F443" s="233">
        <v>6.4</v>
      </c>
      <c r="G443" s="233">
        <v>2.0299999999999998</v>
      </c>
      <c r="H443" s="233">
        <v>3.4</v>
      </c>
      <c r="I443" s="233">
        <v>11.03</v>
      </c>
      <c r="J443" s="225" t="s">
        <v>29</v>
      </c>
      <c r="K443" s="225" t="s">
        <v>716</v>
      </c>
    </row>
    <row r="444" spans="1:11" s="194" customFormat="1" ht="12.75" x14ac:dyDescent="0.2">
      <c r="A444" s="21" t="s">
        <v>620</v>
      </c>
      <c r="B444" s="21" t="s">
        <v>976</v>
      </c>
      <c r="C444" s="225" t="s">
        <v>379</v>
      </c>
      <c r="D444" s="21" t="s">
        <v>977</v>
      </c>
      <c r="E444" s="233">
        <v>11.4</v>
      </c>
      <c r="F444" s="233"/>
      <c r="G444" s="233">
        <v>6.83</v>
      </c>
      <c r="H444" s="233">
        <v>7.18</v>
      </c>
      <c r="I444" s="233">
        <v>44.13</v>
      </c>
      <c r="J444" s="225" t="s">
        <v>29</v>
      </c>
      <c r="K444" s="225" t="s">
        <v>716</v>
      </c>
    </row>
    <row r="445" spans="1:11" s="194" customFormat="1" ht="12.75" x14ac:dyDescent="0.2">
      <c r="A445" s="21" t="s">
        <v>620</v>
      </c>
      <c r="B445" s="21" t="s">
        <v>996</v>
      </c>
      <c r="C445" s="225" t="s">
        <v>400</v>
      </c>
      <c r="D445" s="21" t="s">
        <v>997</v>
      </c>
      <c r="E445" s="233">
        <v>18</v>
      </c>
      <c r="F445" s="233">
        <v>14.75</v>
      </c>
      <c r="G445" s="233">
        <v>77.61</v>
      </c>
      <c r="H445" s="233">
        <v>34.03</v>
      </c>
      <c r="I445" s="233">
        <v>167.69</v>
      </c>
      <c r="J445" s="225" t="s">
        <v>89</v>
      </c>
      <c r="K445" s="225" t="s">
        <v>644</v>
      </c>
    </row>
    <row r="446" spans="1:11" s="194" customFormat="1" ht="12.75" x14ac:dyDescent="0.2">
      <c r="A446" s="21" t="s">
        <v>620</v>
      </c>
      <c r="B446" s="21" t="s">
        <v>964</v>
      </c>
      <c r="C446" s="225" t="s">
        <v>370</v>
      </c>
      <c r="D446" s="21" t="s">
        <v>965</v>
      </c>
      <c r="E446" s="233">
        <v>9.8000000000000007</v>
      </c>
      <c r="F446" s="233">
        <v>7.84</v>
      </c>
      <c r="G446" s="233">
        <v>3.18</v>
      </c>
      <c r="H446" s="233">
        <v>5.65</v>
      </c>
      <c r="I446" s="233">
        <v>33.1</v>
      </c>
      <c r="J446" s="225" t="s">
        <v>29</v>
      </c>
      <c r="K446" s="225" t="s">
        <v>716</v>
      </c>
    </row>
    <row r="447" spans="1:11" s="194" customFormat="1" ht="12.75" x14ac:dyDescent="0.2">
      <c r="A447" s="21" t="s">
        <v>620</v>
      </c>
      <c r="B447" s="21" t="s">
        <v>994</v>
      </c>
      <c r="C447" s="225" t="s">
        <v>398</v>
      </c>
      <c r="D447" s="21" t="s">
        <v>995</v>
      </c>
      <c r="E447" s="233">
        <v>20.6</v>
      </c>
      <c r="F447" s="233">
        <v>15.65</v>
      </c>
      <c r="G447" s="233">
        <v>96.71</v>
      </c>
      <c r="H447" s="233">
        <v>33.11</v>
      </c>
      <c r="I447" s="233">
        <v>220.65</v>
      </c>
      <c r="J447" s="225" t="s">
        <v>89</v>
      </c>
      <c r="K447" s="225" t="s">
        <v>644</v>
      </c>
    </row>
    <row r="448" spans="1:11" s="194" customFormat="1" ht="12.75" x14ac:dyDescent="0.2">
      <c r="A448" s="21" t="s">
        <v>620</v>
      </c>
      <c r="B448" s="21" t="s">
        <v>956</v>
      </c>
      <c r="C448" s="225" t="s">
        <v>360</v>
      </c>
      <c r="D448" s="21" t="s">
        <v>957</v>
      </c>
      <c r="E448" s="233">
        <v>12.4</v>
      </c>
      <c r="F448" s="233">
        <v>10</v>
      </c>
      <c r="G448" s="233">
        <v>9.59</v>
      </c>
      <c r="H448" s="233">
        <v>8.6999999999999993</v>
      </c>
      <c r="I448" s="233">
        <v>36.04</v>
      </c>
      <c r="J448" s="225" t="s">
        <v>29</v>
      </c>
      <c r="K448" s="225" t="s">
        <v>644</v>
      </c>
    </row>
    <row r="449" spans="1:11" s="194" customFormat="1" ht="12.75" x14ac:dyDescent="0.2">
      <c r="A449" s="21" t="s">
        <v>620</v>
      </c>
      <c r="B449" s="21" t="s">
        <v>958</v>
      </c>
      <c r="C449" s="225" t="s">
        <v>361</v>
      </c>
      <c r="D449" s="21" t="s">
        <v>959</v>
      </c>
      <c r="E449" s="233">
        <v>10.1</v>
      </c>
      <c r="F449" s="233">
        <v>8.1999999999999993</v>
      </c>
      <c r="G449" s="233">
        <v>5.7</v>
      </c>
      <c r="H449" s="233">
        <v>5.26</v>
      </c>
      <c r="I449" s="233">
        <v>16.18</v>
      </c>
      <c r="J449" s="225" t="s">
        <v>29</v>
      </c>
      <c r="K449" s="225" t="s">
        <v>644</v>
      </c>
    </row>
    <row r="450" spans="1:11" s="194" customFormat="1" ht="12.75" x14ac:dyDescent="0.2">
      <c r="A450" s="21" t="s">
        <v>620</v>
      </c>
      <c r="B450" s="21" t="s">
        <v>968</v>
      </c>
      <c r="C450" s="225" t="s">
        <v>373</v>
      </c>
      <c r="D450" s="21" t="s">
        <v>969</v>
      </c>
      <c r="E450" s="233">
        <v>10.5</v>
      </c>
      <c r="F450" s="233">
        <v>8.9600000000000009</v>
      </c>
      <c r="G450" s="233">
        <v>5.95</v>
      </c>
      <c r="H450" s="233">
        <v>5.83</v>
      </c>
      <c r="I450" s="233">
        <v>29.42</v>
      </c>
      <c r="J450" s="225" t="s">
        <v>29</v>
      </c>
      <c r="K450" s="225" t="s">
        <v>657</v>
      </c>
    </row>
    <row r="451" spans="1:11" s="194" customFormat="1" ht="12.75" x14ac:dyDescent="0.2">
      <c r="A451" s="21" t="s">
        <v>620</v>
      </c>
      <c r="B451" s="21" t="s">
        <v>962</v>
      </c>
      <c r="C451" s="225" t="s">
        <v>366</v>
      </c>
      <c r="D451" s="21" t="s">
        <v>963</v>
      </c>
      <c r="E451" s="233">
        <v>12.4</v>
      </c>
      <c r="F451" s="233">
        <v>10</v>
      </c>
      <c r="G451" s="233">
        <v>9.59</v>
      </c>
      <c r="H451" s="233">
        <v>8.66</v>
      </c>
      <c r="I451" s="233">
        <v>33.1</v>
      </c>
      <c r="J451" s="225" t="s">
        <v>29</v>
      </c>
      <c r="K451" s="225" t="s">
        <v>644</v>
      </c>
    </row>
    <row r="452" spans="1:11" s="194" customFormat="1" ht="12.75" x14ac:dyDescent="0.2">
      <c r="A452" s="21" t="s">
        <v>620</v>
      </c>
      <c r="B452" s="21" t="s">
        <v>986</v>
      </c>
      <c r="C452" s="225" t="s">
        <v>388</v>
      </c>
      <c r="D452" s="21" t="s">
        <v>987</v>
      </c>
      <c r="E452" s="233">
        <v>11</v>
      </c>
      <c r="F452" s="233">
        <v>9</v>
      </c>
      <c r="G452" s="233">
        <v>6.86</v>
      </c>
      <c r="H452" s="233">
        <v>6.61</v>
      </c>
      <c r="I452" s="233">
        <v>17.649999999999999</v>
      </c>
      <c r="J452" s="225" t="s">
        <v>29</v>
      </c>
      <c r="K452" s="225" t="s">
        <v>644</v>
      </c>
    </row>
    <row r="453" spans="1:11" s="194" customFormat="1" ht="12.75" x14ac:dyDescent="0.2">
      <c r="A453" s="21" t="s">
        <v>620</v>
      </c>
      <c r="B453" s="21" t="s">
        <v>978</v>
      </c>
      <c r="C453" s="225" t="s">
        <v>381</v>
      </c>
      <c r="D453" s="21" t="s">
        <v>979</v>
      </c>
      <c r="E453" s="233">
        <v>10.8</v>
      </c>
      <c r="F453" s="233">
        <v>9.0500000000000007</v>
      </c>
      <c r="G453" s="233">
        <v>7.5</v>
      </c>
      <c r="H453" s="233">
        <v>5.86</v>
      </c>
      <c r="I453" s="233">
        <v>44.13</v>
      </c>
      <c r="J453" s="225" t="s">
        <v>29</v>
      </c>
      <c r="K453" s="225" t="s">
        <v>657</v>
      </c>
    </row>
    <row r="454" spans="1:11" s="194" customFormat="1" ht="12.75" x14ac:dyDescent="0.2">
      <c r="A454" s="21" t="s">
        <v>620</v>
      </c>
      <c r="B454" s="21" t="s">
        <v>966</v>
      </c>
      <c r="C454" s="225" t="s">
        <v>371</v>
      </c>
      <c r="D454" s="21" t="s">
        <v>967</v>
      </c>
      <c r="E454" s="233">
        <v>11.03</v>
      </c>
      <c r="F454" s="233">
        <v>9.15</v>
      </c>
      <c r="G454" s="233">
        <v>8.48</v>
      </c>
      <c r="H454" s="233">
        <v>9.33</v>
      </c>
      <c r="I454" s="233">
        <v>47.81</v>
      </c>
      <c r="J454" s="225" t="s">
        <v>29</v>
      </c>
      <c r="K454" s="225" t="s">
        <v>657</v>
      </c>
    </row>
    <row r="455" spans="1:11" s="194" customFormat="1" ht="12.75" x14ac:dyDescent="0.2">
      <c r="A455" s="21" t="s">
        <v>620</v>
      </c>
      <c r="B455" s="21" t="s">
        <v>982</v>
      </c>
      <c r="C455" s="225" t="s">
        <v>385</v>
      </c>
      <c r="D455" s="21" t="s">
        <v>983</v>
      </c>
      <c r="E455" s="233">
        <v>10</v>
      </c>
      <c r="F455" s="233">
        <v>8.3000000000000007</v>
      </c>
      <c r="G455" s="233">
        <v>5.77</v>
      </c>
      <c r="H455" s="233">
        <v>5.33</v>
      </c>
      <c r="I455" s="233">
        <v>44.13</v>
      </c>
      <c r="J455" s="225" t="s">
        <v>29</v>
      </c>
      <c r="K455" s="225" t="s">
        <v>716</v>
      </c>
    </row>
    <row r="456" spans="1:11" s="194" customFormat="1" ht="12.75" x14ac:dyDescent="0.2">
      <c r="A456" s="21" t="s">
        <v>620</v>
      </c>
      <c r="B456" s="21" t="s">
        <v>972</v>
      </c>
      <c r="C456" s="225" t="s">
        <v>376</v>
      </c>
      <c r="D456" s="21" t="s">
        <v>973</v>
      </c>
      <c r="E456" s="233">
        <v>9.6</v>
      </c>
      <c r="F456" s="233">
        <v>7.85</v>
      </c>
      <c r="G456" s="233">
        <v>4.7699999999999996</v>
      </c>
      <c r="H456" s="233">
        <v>5.77</v>
      </c>
      <c r="I456" s="233">
        <v>27.21</v>
      </c>
      <c r="J456" s="225" t="s">
        <v>29</v>
      </c>
      <c r="K456" s="225" t="s">
        <v>644</v>
      </c>
    </row>
    <row r="457" spans="1:11" s="194" customFormat="1" ht="12.75" x14ac:dyDescent="0.2">
      <c r="A457" s="21" t="s">
        <v>620</v>
      </c>
      <c r="B457" s="21" t="s">
        <v>984</v>
      </c>
      <c r="C457" s="225" t="s">
        <v>386</v>
      </c>
      <c r="D457" s="21" t="s">
        <v>985</v>
      </c>
      <c r="E457" s="233">
        <v>9.35</v>
      </c>
      <c r="F457" s="233">
        <v>7.6</v>
      </c>
      <c r="G457" s="233">
        <v>4.01</v>
      </c>
      <c r="H457" s="233">
        <v>5.09</v>
      </c>
      <c r="I457" s="233">
        <v>61.78</v>
      </c>
      <c r="J457" s="225" t="s">
        <v>29</v>
      </c>
      <c r="K457" s="225" t="s">
        <v>644</v>
      </c>
    </row>
    <row r="458" spans="1:11" s="194" customFormat="1" ht="12.75" x14ac:dyDescent="0.2">
      <c r="A458" s="21" t="s">
        <v>620</v>
      </c>
      <c r="B458" s="21" t="s">
        <v>998</v>
      </c>
      <c r="C458" s="225" t="s">
        <v>403</v>
      </c>
      <c r="D458" s="21" t="s">
        <v>999</v>
      </c>
      <c r="E458" s="233">
        <v>17.8</v>
      </c>
      <c r="F458" s="233">
        <v>16.350000000000001</v>
      </c>
      <c r="G458" s="233">
        <v>67.33</v>
      </c>
      <c r="H458" s="233">
        <v>36.340000000000003</v>
      </c>
      <c r="I458" s="233">
        <v>102.97</v>
      </c>
      <c r="J458" s="225" t="s">
        <v>89</v>
      </c>
      <c r="K458" s="225" t="s">
        <v>657</v>
      </c>
    </row>
    <row r="459" spans="1:11" s="194" customFormat="1" ht="12.75" x14ac:dyDescent="0.2">
      <c r="A459" s="21" t="s">
        <v>620</v>
      </c>
      <c r="B459" s="21" t="s">
        <v>970</v>
      </c>
      <c r="C459" s="225" t="s">
        <v>375</v>
      </c>
      <c r="D459" s="21" t="s">
        <v>971</v>
      </c>
      <c r="E459" s="233">
        <v>11.54</v>
      </c>
      <c r="F459" s="233">
        <v>9.51</v>
      </c>
      <c r="G459" s="233">
        <v>7.95</v>
      </c>
      <c r="H459" s="233">
        <v>9.9499999999999993</v>
      </c>
      <c r="I459" s="233">
        <v>25.74</v>
      </c>
      <c r="J459" s="225" t="s">
        <v>29</v>
      </c>
      <c r="K459" s="225" t="s">
        <v>644</v>
      </c>
    </row>
    <row r="460" spans="1:11" s="194" customFormat="1" ht="12.75" x14ac:dyDescent="0.2">
      <c r="A460" s="21" t="s">
        <v>620</v>
      </c>
      <c r="B460" s="21" t="s">
        <v>974</v>
      </c>
      <c r="C460" s="225" t="s">
        <v>378</v>
      </c>
      <c r="D460" s="21" t="s">
        <v>975</v>
      </c>
      <c r="E460" s="233">
        <v>11.99</v>
      </c>
      <c r="F460" s="233">
        <v>9.35</v>
      </c>
      <c r="G460" s="233">
        <v>8.66</v>
      </c>
      <c r="H460" s="233">
        <v>11.23</v>
      </c>
      <c r="I460" s="233">
        <v>69.87</v>
      </c>
      <c r="J460" s="225" t="s">
        <v>29</v>
      </c>
      <c r="K460" s="225" t="s">
        <v>644</v>
      </c>
    </row>
    <row r="461" spans="1:11" s="194" customFormat="1" ht="12.75" x14ac:dyDescent="0.2">
      <c r="A461" s="21" t="s">
        <v>620</v>
      </c>
      <c r="B461" s="21" t="s">
        <v>980</v>
      </c>
      <c r="C461" s="225" t="s">
        <v>382</v>
      </c>
      <c r="D461" s="21" t="s">
        <v>981</v>
      </c>
      <c r="E461" s="233">
        <v>9.9</v>
      </c>
      <c r="F461" s="233">
        <v>9.1300000000000008</v>
      </c>
      <c r="G461" s="233">
        <v>4.54</v>
      </c>
      <c r="H461" s="233">
        <v>7.8</v>
      </c>
      <c r="I461" s="233">
        <v>26.48</v>
      </c>
      <c r="J461" s="225" t="s">
        <v>29</v>
      </c>
      <c r="K461" s="225" t="s">
        <v>657</v>
      </c>
    </row>
    <row r="462" spans="1:11" s="194" customFormat="1" ht="12.75" x14ac:dyDescent="0.2">
      <c r="A462" s="21" t="s">
        <v>620</v>
      </c>
      <c r="B462" s="21" t="s">
        <v>960</v>
      </c>
      <c r="C462" s="225" t="s">
        <v>364</v>
      </c>
      <c r="D462" s="21" t="s">
        <v>961</v>
      </c>
      <c r="E462" s="233">
        <v>3.74</v>
      </c>
      <c r="F462" s="233"/>
      <c r="G462" s="233">
        <v>0.37</v>
      </c>
      <c r="H462" s="233">
        <v>0.75</v>
      </c>
      <c r="I462" s="233">
        <v>4.41</v>
      </c>
      <c r="J462" s="225" t="s">
        <v>29</v>
      </c>
      <c r="K462" s="225" t="s">
        <v>716</v>
      </c>
    </row>
    <row r="463" spans="1:11" x14ac:dyDescent="0.25">
      <c r="A463" s="201" t="str">
        <f>"TOTAL "&amp;A462</f>
        <v>TOTAL Luarca</v>
      </c>
      <c r="B463" s="208"/>
      <c r="C463" s="221" t="s">
        <v>1277</v>
      </c>
      <c r="D463" s="198"/>
      <c r="E463" s="201">
        <v>282.35000000000002</v>
      </c>
      <c r="F463" s="201">
        <v>219.53</v>
      </c>
      <c r="G463" s="201">
        <v>500.30999999999995</v>
      </c>
      <c r="H463" s="201">
        <v>309.80000000000007</v>
      </c>
      <c r="I463" s="201">
        <v>1379.49</v>
      </c>
      <c r="J463" s="227"/>
      <c r="K463" s="340"/>
    </row>
    <row r="464" spans="1:11" s="194" customFormat="1" ht="12.75" x14ac:dyDescent="0.2">
      <c r="A464" s="21" t="s">
        <v>621</v>
      </c>
      <c r="B464" s="21" t="s">
        <v>1004</v>
      </c>
      <c r="C464" s="225" t="s">
        <v>411</v>
      </c>
      <c r="D464" s="21" t="s">
        <v>1005</v>
      </c>
      <c r="E464" s="233">
        <v>10.14</v>
      </c>
      <c r="F464" s="233">
        <v>8.25</v>
      </c>
      <c r="G464" s="233">
        <v>5.54</v>
      </c>
      <c r="H464" s="233">
        <v>6.17</v>
      </c>
      <c r="I464" s="233">
        <v>18.39</v>
      </c>
      <c r="J464" s="225" t="s">
        <v>29</v>
      </c>
      <c r="K464" s="225" t="s">
        <v>644</v>
      </c>
    </row>
    <row r="465" spans="1:11" s="194" customFormat="1" ht="12.75" x14ac:dyDescent="0.2">
      <c r="A465" s="21" t="s">
        <v>621</v>
      </c>
      <c r="B465" s="21" t="s">
        <v>1002</v>
      </c>
      <c r="C465" s="225" t="s">
        <v>409</v>
      </c>
      <c r="D465" s="21" t="s">
        <v>1003</v>
      </c>
      <c r="E465" s="233">
        <v>11</v>
      </c>
      <c r="F465" s="233">
        <v>9.3699999999999992</v>
      </c>
      <c r="G465" s="233">
        <v>6.94</v>
      </c>
      <c r="H465" s="233">
        <v>7.68</v>
      </c>
      <c r="I465" s="233">
        <v>62.52</v>
      </c>
      <c r="J465" s="225" t="s">
        <v>29</v>
      </c>
      <c r="K465" s="225" t="s">
        <v>644</v>
      </c>
    </row>
    <row r="466" spans="1:11" s="194" customFormat="1" ht="12.75" x14ac:dyDescent="0.2">
      <c r="A466" s="21" t="s">
        <v>621</v>
      </c>
      <c r="B466" s="21" t="s">
        <v>1006</v>
      </c>
      <c r="C466" s="225" t="s">
        <v>599</v>
      </c>
      <c r="D466" s="21" t="s">
        <v>1007</v>
      </c>
      <c r="E466" s="233">
        <v>9.99</v>
      </c>
      <c r="F466" s="233">
        <v>8.6199999999999992</v>
      </c>
      <c r="G466" s="233">
        <v>6.46</v>
      </c>
      <c r="H466" s="233">
        <v>8.17</v>
      </c>
      <c r="I466" s="233">
        <v>25.74</v>
      </c>
      <c r="J466" s="225" t="s">
        <v>29</v>
      </c>
      <c r="K466" s="225" t="s">
        <v>644</v>
      </c>
    </row>
    <row r="467" spans="1:11" x14ac:dyDescent="0.25">
      <c r="A467" s="201" t="str">
        <f>"TOTAL "&amp;A466</f>
        <v>TOTAL Ortiguera</v>
      </c>
      <c r="B467" s="208"/>
      <c r="C467" s="221" t="s">
        <v>1276</v>
      </c>
      <c r="D467" s="198"/>
      <c r="E467" s="201">
        <v>31.130000000000003</v>
      </c>
      <c r="F467" s="201">
        <v>26.239999999999995</v>
      </c>
      <c r="G467" s="201">
        <v>18.940000000000001</v>
      </c>
      <c r="H467" s="201">
        <v>22.02</v>
      </c>
      <c r="I467" s="201">
        <v>106.64999999999999</v>
      </c>
      <c r="J467" s="227"/>
      <c r="K467" s="340"/>
    </row>
    <row r="468" spans="1:11" s="194" customFormat="1" ht="12.75" x14ac:dyDescent="0.2">
      <c r="A468" s="21" t="s">
        <v>622</v>
      </c>
      <c r="B468" s="21" t="s">
        <v>1018</v>
      </c>
      <c r="C468" s="225" t="s">
        <v>429</v>
      </c>
      <c r="D468" s="21" t="s">
        <v>1019</v>
      </c>
      <c r="E468" s="233">
        <v>10.3</v>
      </c>
      <c r="F468" s="233">
        <v>8.9</v>
      </c>
      <c r="G468" s="233">
        <v>5.75</v>
      </c>
      <c r="H468" s="233">
        <v>8.61</v>
      </c>
      <c r="I468" s="233">
        <v>44.13</v>
      </c>
      <c r="J468" s="225" t="s">
        <v>29</v>
      </c>
      <c r="K468" s="225" t="s">
        <v>716</v>
      </c>
    </row>
    <row r="469" spans="1:11" s="194" customFormat="1" ht="12.75" x14ac:dyDescent="0.2">
      <c r="A469" s="21" t="s">
        <v>622</v>
      </c>
      <c r="B469" s="21" t="s">
        <v>1008</v>
      </c>
      <c r="C469" s="225" t="s">
        <v>416</v>
      </c>
      <c r="D469" s="21" t="s">
        <v>1009</v>
      </c>
      <c r="E469" s="233">
        <v>12.6</v>
      </c>
      <c r="F469" s="233"/>
      <c r="G469" s="233">
        <v>12.45</v>
      </c>
      <c r="H469" s="233">
        <v>11.09</v>
      </c>
      <c r="I469" s="233">
        <v>80.900000000000006</v>
      </c>
      <c r="J469" s="225" t="s">
        <v>29</v>
      </c>
      <c r="K469" s="225" t="s">
        <v>644</v>
      </c>
    </row>
    <row r="470" spans="1:11" s="194" customFormat="1" ht="12.75" x14ac:dyDescent="0.2">
      <c r="A470" s="21" t="s">
        <v>622</v>
      </c>
      <c r="B470" s="21" t="s">
        <v>1020</v>
      </c>
      <c r="C470" s="225" t="s">
        <v>1178</v>
      </c>
      <c r="D470" s="21" t="s">
        <v>1021</v>
      </c>
      <c r="E470" s="233">
        <v>6.8</v>
      </c>
      <c r="F470" s="233">
        <v>5.6</v>
      </c>
      <c r="G470" s="233">
        <v>1.96</v>
      </c>
      <c r="H470" s="233">
        <v>3.79</v>
      </c>
      <c r="I470" s="233">
        <v>13.24</v>
      </c>
      <c r="J470" s="225" t="s">
        <v>29</v>
      </c>
      <c r="K470" s="225" t="s">
        <v>657</v>
      </c>
    </row>
    <row r="471" spans="1:11" s="194" customFormat="1" ht="12.75" x14ac:dyDescent="0.2">
      <c r="A471" s="21" t="s">
        <v>622</v>
      </c>
      <c r="B471" s="21" t="s">
        <v>1022</v>
      </c>
      <c r="C471" s="225" t="s">
        <v>438</v>
      </c>
      <c r="D471" s="21" t="s">
        <v>1023</v>
      </c>
      <c r="E471" s="233">
        <v>5.95</v>
      </c>
      <c r="F471" s="233">
        <v>5.0999999999999996</v>
      </c>
      <c r="G471" s="233">
        <v>1.22</v>
      </c>
      <c r="H471" s="233">
        <v>2.39</v>
      </c>
      <c r="I471" s="233">
        <v>13.97</v>
      </c>
      <c r="J471" s="225" t="s">
        <v>29</v>
      </c>
      <c r="K471" s="225" t="s">
        <v>657</v>
      </c>
    </row>
    <row r="472" spans="1:11" s="194" customFormat="1" ht="12.75" x14ac:dyDescent="0.2">
      <c r="A472" s="21" t="s">
        <v>622</v>
      </c>
      <c r="B472" s="21" t="s">
        <v>1026</v>
      </c>
      <c r="C472" s="225" t="s">
        <v>425</v>
      </c>
      <c r="D472" s="21" t="s">
        <v>1027</v>
      </c>
      <c r="E472" s="233">
        <v>8.5</v>
      </c>
      <c r="F472" s="233">
        <v>6.8</v>
      </c>
      <c r="G472" s="233">
        <v>3.99</v>
      </c>
      <c r="H472" s="233">
        <v>4.7699999999999996</v>
      </c>
      <c r="I472" s="233">
        <v>67.67</v>
      </c>
      <c r="J472" s="225" t="s">
        <v>29</v>
      </c>
      <c r="K472" s="225" t="s">
        <v>657</v>
      </c>
    </row>
    <row r="473" spans="1:11" s="194" customFormat="1" ht="12.75" x14ac:dyDescent="0.2">
      <c r="A473" s="21" t="s">
        <v>622</v>
      </c>
      <c r="B473" s="21" t="s">
        <v>1012</v>
      </c>
      <c r="C473" s="225" t="s">
        <v>420</v>
      </c>
      <c r="D473" s="21" t="s">
        <v>1013</v>
      </c>
      <c r="E473" s="233">
        <v>9.99</v>
      </c>
      <c r="F473" s="233">
        <v>8.64</v>
      </c>
      <c r="G473" s="233">
        <v>8.2799999999999994</v>
      </c>
      <c r="H473" s="233">
        <v>11.23</v>
      </c>
      <c r="I473" s="233">
        <v>29.42</v>
      </c>
      <c r="J473" s="225" t="s">
        <v>29</v>
      </c>
      <c r="K473" s="225" t="s">
        <v>644</v>
      </c>
    </row>
    <row r="474" spans="1:11" s="194" customFormat="1" ht="12.75" x14ac:dyDescent="0.2">
      <c r="A474" s="21" t="s">
        <v>622</v>
      </c>
      <c r="B474" s="21" t="s">
        <v>1024</v>
      </c>
      <c r="C474" s="225" t="s">
        <v>423</v>
      </c>
      <c r="D474" s="21" t="s">
        <v>1025</v>
      </c>
      <c r="E474" s="233">
        <v>4.34</v>
      </c>
      <c r="F474" s="233"/>
      <c r="G474" s="233">
        <v>0.48</v>
      </c>
      <c r="H474" s="233">
        <v>0.72</v>
      </c>
      <c r="I474" s="233">
        <v>7.35</v>
      </c>
      <c r="J474" s="225" t="s">
        <v>29</v>
      </c>
      <c r="K474" s="225" t="s">
        <v>716</v>
      </c>
    </row>
    <row r="475" spans="1:11" s="194" customFormat="1" ht="12.75" x14ac:dyDescent="0.2">
      <c r="A475" s="21" t="s">
        <v>622</v>
      </c>
      <c r="B475" s="21" t="s">
        <v>1010</v>
      </c>
      <c r="C475" s="225" t="s">
        <v>418</v>
      </c>
      <c r="D475" s="21" t="s">
        <v>1011</v>
      </c>
      <c r="E475" s="233">
        <v>4.2300000000000004</v>
      </c>
      <c r="F475" s="233"/>
      <c r="G475" s="233">
        <v>0.5</v>
      </c>
      <c r="H475" s="233">
        <v>0.94</v>
      </c>
      <c r="I475" s="233">
        <v>14.71</v>
      </c>
      <c r="J475" s="225" t="s">
        <v>29</v>
      </c>
      <c r="K475" s="225" t="s">
        <v>716</v>
      </c>
    </row>
    <row r="476" spans="1:11" s="194" customFormat="1" ht="12.75" x14ac:dyDescent="0.2">
      <c r="A476" s="21" t="s">
        <v>622</v>
      </c>
      <c r="B476" s="21" t="s">
        <v>1014</v>
      </c>
      <c r="C476" s="225" t="s">
        <v>427</v>
      </c>
      <c r="D476" s="21" t="s">
        <v>1015</v>
      </c>
      <c r="E476" s="233">
        <v>5.9</v>
      </c>
      <c r="F476" s="233"/>
      <c r="G476" s="233">
        <v>1.19</v>
      </c>
      <c r="H476" s="233">
        <v>2.25</v>
      </c>
      <c r="I476" s="233">
        <v>22.06</v>
      </c>
      <c r="J476" s="225" t="s">
        <v>29</v>
      </c>
      <c r="K476" s="225" t="s">
        <v>657</v>
      </c>
    </row>
    <row r="477" spans="1:11" x14ac:dyDescent="0.25">
      <c r="A477" s="201" t="str">
        <f>"TOTAL "&amp;A476</f>
        <v>TOTAL Oviñana</v>
      </c>
      <c r="B477" s="208"/>
      <c r="C477" s="221" t="s">
        <v>1268</v>
      </c>
      <c r="D477" s="198"/>
      <c r="E477" s="201">
        <v>68.610000000000014</v>
      </c>
      <c r="F477" s="201">
        <v>35.040000000000006</v>
      </c>
      <c r="G477" s="201">
        <v>35.819999999999993</v>
      </c>
      <c r="H477" s="201">
        <v>45.789999999999992</v>
      </c>
      <c r="I477" s="201">
        <v>293.45000000000005</v>
      </c>
      <c r="J477" s="227"/>
      <c r="K477" s="340"/>
    </row>
    <row r="478" spans="1:11" s="194" customFormat="1" ht="12.75" x14ac:dyDescent="0.2">
      <c r="A478" s="21" t="s">
        <v>623</v>
      </c>
      <c r="B478" s="21" t="s">
        <v>992</v>
      </c>
      <c r="C478" s="225" t="s">
        <v>395</v>
      </c>
      <c r="D478" s="21" t="s">
        <v>993</v>
      </c>
      <c r="E478" s="233">
        <v>10.5</v>
      </c>
      <c r="F478" s="233"/>
      <c r="G478" s="233">
        <v>7.3</v>
      </c>
      <c r="H478" s="233">
        <v>10.6</v>
      </c>
      <c r="I478" s="233">
        <v>84.58</v>
      </c>
      <c r="J478" s="225" t="s">
        <v>73</v>
      </c>
      <c r="K478" s="225" t="s">
        <v>716</v>
      </c>
    </row>
    <row r="479" spans="1:11" s="194" customFormat="1" ht="12.75" x14ac:dyDescent="0.2">
      <c r="A479" s="21" t="s">
        <v>623</v>
      </c>
      <c r="B479" s="21" t="s">
        <v>1049</v>
      </c>
      <c r="C479" s="225" t="s">
        <v>414</v>
      </c>
      <c r="D479" s="21" t="s">
        <v>1050</v>
      </c>
      <c r="E479" s="233">
        <v>5.71</v>
      </c>
      <c r="F479" s="233"/>
      <c r="G479" s="233">
        <v>0.89</v>
      </c>
      <c r="H479" s="233">
        <v>1.98</v>
      </c>
      <c r="I479" s="233">
        <v>6.62</v>
      </c>
      <c r="J479" s="225" t="s">
        <v>73</v>
      </c>
      <c r="K479" s="225" t="s">
        <v>716</v>
      </c>
    </row>
    <row r="480" spans="1:11" s="194" customFormat="1" ht="12.75" x14ac:dyDescent="0.2">
      <c r="A480" s="21" t="s">
        <v>623</v>
      </c>
      <c r="B480" s="21" t="s">
        <v>1055</v>
      </c>
      <c r="C480" s="225" t="s">
        <v>450</v>
      </c>
      <c r="D480" s="21" t="s">
        <v>1056</v>
      </c>
      <c r="E480" s="233">
        <v>20</v>
      </c>
      <c r="F480" s="233">
        <v>16.2</v>
      </c>
      <c r="G480" s="233">
        <v>86.23</v>
      </c>
      <c r="H480" s="233">
        <v>41.63</v>
      </c>
      <c r="I480" s="233">
        <v>110.32</v>
      </c>
      <c r="J480" s="225" t="s">
        <v>89</v>
      </c>
      <c r="K480" s="225" t="s">
        <v>644</v>
      </c>
    </row>
    <row r="481" spans="1:11" s="194" customFormat="1" ht="12.75" x14ac:dyDescent="0.2">
      <c r="A481" s="21" t="s">
        <v>623</v>
      </c>
      <c r="B481" s="21" t="s">
        <v>1034</v>
      </c>
      <c r="C481" s="225" t="s">
        <v>1035</v>
      </c>
      <c r="D481" s="21" t="s">
        <v>1036</v>
      </c>
      <c r="E481" s="233">
        <v>7.47</v>
      </c>
      <c r="F481" s="233">
        <v>6.2</v>
      </c>
      <c r="G481" s="233">
        <v>2.77</v>
      </c>
      <c r="H481" s="233">
        <v>3.2</v>
      </c>
      <c r="I481" s="233">
        <v>32.36</v>
      </c>
      <c r="J481" s="225" t="s">
        <v>29</v>
      </c>
      <c r="K481" s="225" t="s">
        <v>657</v>
      </c>
    </row>
    <row r="482" spans="1:11" s="194" customFormat="1" ht="12.75" x14ac:dyDescent="0.2">
      <c r="A482" s="21" t="s">
        <v>623</v>
      </c>
      <c r="B482" s="21" t="s">
        <v>1041</v>
      </c>
      <c r="C482" s="225" t="s">
        <v>440</v>
      </c>
      <c r="D482" s="21" t="s">
        <v>1042</v>
      </c>
      <c r="E482" s="233">
        <v>11.93</v>
      </c>
      <c r="F482" s="233">
        <v>3.8</v>
      </c>
      <c r="G482" s="233">
        <v>13.97</v>
      </c>
      <c r="H482" s="233">
        <v>11.86</v>
      </c>
      <c r="I482" s="233">
        <v>88.26</v>
      </c>
      <c r="J482" s="225" t="s">
        <v>29</v>
      </c>
      <c r="K482" s="225" t="s">
        <v>657</v>
      </c>
    </row>
    <row r="483" spans="1:11" s="194" customFormat="1" ht="12.75" x14ac:dyDescent="0.2">
      <c r="A483" s="21" t="s">
        <v>623</v>
      </c>
      <c r="B483" s="21" t="s">
        <v>1039</v>
      </c>
      <c r="C483" s="225" t="s">
        <v>436</v>
      </c>
      <c r="D483" s="21" t="s">
        <v>1040</v>
      </c>
      <c r="E483" s="233">
        <v>11.75</v>
      </c>
      <c r="F483" s="233">
        <v>9.65</v>
      </c>
      <c r="G483" s="233">
        <v>8.34</v>
      </c>
      <c r="H483" s="233">
        <v>9.9</v>
      </c>
      <c r="I483" s="233">
        <v>77.959999999999994</v>
      </c>
      <c r="J483" s="225" t="s">
        <v>29</v>
      </c>
      <c r="K483" s="225" t="s">
        <v>644</v>
      </c>
    </row>
    <row r="484" spans="1:11" s="194" customFormat="1" ht="12.75" x14ac:dyDescent="0.2">
      <c r="A484" s="21" t="s">
        <v>623</v>
      </c>
      <c r="B484" s="21" t="s">
        <v>1047</v>
      </c>
      <c r="C484" s="225" t="s">
        <v>444</v>
      </c>
      <c r="D484" s="21" t="s">
        <v>1048</v>
      </c>
      <c r="E484" s="233">
        <v>9.6</v>
      </c>
      <c r="F484" s="233">
        <v>7.85</v>
      </c>
      <c r="G484" s="233">
        <v>4.7699999999999996</v>
      </c>
      <c r="H484" s="233">
        <v>5.5</v>
      </c>
      <c r="I484" s="233">
        <v>27.21</v>
      </c>
      <c r="J484" s="225" t="s">
        <v>29</v>
      </c>
      <c r="K484" s="225" t="s">
        <v>644</v>
      </c>
    </row>
    <row r="485" spans="1:11" s="194" customFormat="1" ht="12.75" x14ac:dyDescent="0.2">
      <c r="A485" s="21" t="s">
        <v>623</v>
      </c>
      <c r="B485" s="21" t="s">
        <v>1053</v>
      </c>
      <c r="C485" s="225" t="s">
        <v>446</v>
      </c>
      <c r="D485" s="21" t="s">
        <v>1054</v>
      </c>
      <c r="E485" s="233">
        <v>22</v>
      </c>
      <c r="F485" s="233">
        <v>18</v>
      </c>
      <c r="G485" s="233">
        <v>120.32</v>
      </c>
      <c r="H485" s="233">
        <v>80.510000000000005</v>
      </c>
      <c r="I485" s="233">
        <v>308.91000000000003</v>
      </c>
      <c r="J485" s="225" t="s">
        <v>79</v>
      </c>
      <c r="K485" s="225" t="s">
        <v>644</v>
      </c>
    </row>
    <row r="486" spans="1:11" s="194" customFormat="1" ht="12.75" x14ac:dyDescent="0.2">
      <c r="A486" s="21" t="s">
        <v>623</v>
      </c>
      <c r="B486" s="21" t="s">
        <v>1028</v>
      </c>
      <c r="C486" s="225" t="s">
        <v>331</v>
      </c>
      <c r="D486" s="21" t="s">
        <v>1029</v>
      </c>
      <c r="E486" s="233">
        <v>7.5</v>
      </c>
      <c r="F486" s="233"/>
      <c r="G486" s="233">
        <v>2.34</v>
      </c>
      <c r="H486" s="233">
        <v>1.86</v>
      </c>
      <c r="I486" s="233">
        <v>11.77</v>
      </c>
      <c r="J486" s="225" t="s">
        <v>29</v>
      </c>
      <c r="K486" s="225" t="s">
        <v>716</v>
      </c>
    </row>
    <row r="487" spans="1:11" s="194" customFormat="1" ht="12.75" x14ac:dyDescent="0.2">
      <c r="A487" s="21" t="s">
        <v>623</v>
      </c>
      <c r="B487" s="21" t="s">
        <v>1045</v>
      </c>
      <c r="C487" s="225" t="s">
        <v>442</v>
      </c>
      <c r="D487" s="21" t="s">
        <v>1046</v>
      </c>
      <c r="E487" s="233">
        <v>10.54</v>
      </c>
      <c r="F487" s="233">
        <v>8.25</v>
      </c>
      <c r="G487" s="233">
        <v>6.35</v>
      </c>
      <c r="H487" s="233">
        <v>7.26</v>
      </c>
      <c r="I487" s="233">
        <v>36.770000000000003</v>
      </c>
      <c r="J487" s="225" t="s">
        <v>29</v>
      </c>
      <c r="K487" s="225" t="s">
        <v>644</v>
      </c>
    </row>
    <row r="488" spans="1:11" s="194" customFormat="1" ht="12.75" x14ac:dyDescent="0.2">
      <c r="A488" s="21" t="s">
        <v>623</v>
      </c>
      <c r="B488" s="21" t="s">
        <v>1032</v>
      </c>
      <c r="C488" s="225" t="s">
        <v>432</v>
      </c>
      <c r="D488" s="21" t="s">
        <v>1033</v>
      </c>
      <c r="E488" s="233">
        <v>10.8</v>
      </c>
      <c r="F488" s="233">
        <v>8.6999999999999993</v>
      </c>
      <c r="G488" s="233">
        <v>6.36</v>
      </c>
      <c r="H488" s="233">
        <v>6.49</v>
      </c>
      <c r="I488" s="233">
        <v>62.52</v>
      </c>
      <c r="J488" s="225" t="s">
        <v>29</v>
      </c>
      <c r="K488" s="225" t="s">
        <v>644</v>
      </c>
    </row>
    <row r="489" spans="1:11" s="194" customFormat="1" ht="12.75" x14ac:dyDescent="0.2">
      <c r="A489" s="21" t="s">
        <v>623</v>
      </c>
      <c r="B489" s="21" t="s">
        <v>1043</v>
      </c>
      <c r="C489" s="225" t="s">
        <v>441</v>
      </c>
      <c r="D489" s="21" t="s">
        <v>1044</v>
      </c>
      <c r="E489" s="233">
        <v>10.54</v>
      </c>
      <c r="F489" s="233">
        <v>8.25</v>
      </c>
      <c r="G489" s="233">
        <v>6.35</v>
      </c>
      <c r="H489" s="233">
        <v>7.26</v>
      </c>
      <c r="I489" s="233">
        <v>18.39</v>
      </c>
      <c r="J489" s="225" t="s">
        <v>29</v>
      </c>
      <c r="K489" s="225" t="s">
        <v>644</v>
      </c>
    </row>
    <row r="490" spans="1:11" s="194" customFormat="1" ht="12.75" x14ac:dyDescent="0.2">
      <c r="A490" s="21" t="s">
        <v>623</v>
      </c>
      <c r="B490" s="21" t="s">
        <v>1037</v>
      </c>
      <c r="C490" s="225" t="s">
        <v>435</v>
      </c>
      <c r="D490" s="21" t="s">
        <v>1038</v>
      </c>
      <c r="E490" s="233">
        <v>11.99</v>
      </c>
      <c r="F490" s="233">
        <v>9.59</v>
      </c>
      <c r="G490" s="233">
        <v>9.16</v>
      </c>
      <c r="H490" s="233">
        <v>11.01</v>
      </c>
      <c r="I490" s="233">
        <v>75.02</v>
      </c>
      <c r="J490" s="225" t="s">
        <v>29</v>
      </c>
      <c r="K490" s="225" t="s">
        <v>644</v>
      </c>
    </row>
    <row r="491" spans="1:11" s="194" customFormat="1" ht="12.75" x14ac:dyDescent="0.2">
      <c r="A491" s="21" t="s">
        <v>623</v>
      </c>
      <c r="B491" s="21" t="s">
        <v>1051</v>
      </c>
      <c r="C491" s="225" t="s">
        <v>448</v>
      </c>
      <c r="D491" s="21" t="s">
        <v>1052</v>
      </c>
      <c r="E491" s="233">
        <v>20</v>
      </c>
      <c r="F491" s="233">
        <v>16.8</v>
      </c>
      <c r="G491" s="233">
        <v>56.5</v>
      </c>
      <c r="H491" s="233">
        <v>50.51</v>
      </c>
      <c r="I491" s="233">
        <v>110.32</v>
      </c>
      <c r="J491" s="225" t="s">
        <v>73</v>
      </c>
      <c r="K491" s="225" t="s">
        <v>657</v>
      </c>
    </row>
    <row r="492" spans="1:11" x14ac:dyDescent="0.25">
      <c r="A492" s="201" t="str">
        <f>"TOTAL "&amp;A491</f>
        <v>TOTAL Puerto de Vega</v>
      </c>
      <c r="B492" s="208"/>
      <c r="C492" s="221" t="s">
        <v>1273</v>
      </c>
      <c r="D492" s="198"/>
      <c r="E492" s="201">
        <v>170.33</v>
      </c>
      <c r="F492" s="201">
        <v>113.29</v>
      </c>
      <c r="G492" s="201">
        <v>331.65000000000003</v>
      </c>
      <c r="H492" s="201">
        <v>249.57</v>
      </c>
      <c r="I492" s="201">
        <v>1051.01</v>
      </c>
      <c r="J492" s="227"/>
      <c r="K492" s="340"/>
    </row>
    <row r="493" spans="1:11" s="194" customFormat="1" ht="12.75" x14ac:dyDescent="0.2">
      <c r="A493" s="21" t="s">
        <v>624</v>
      </c>
      <c r="B493" s="21" t="s">
        <v>1061</v>
      </c>
      <c r="C493" s="225" t="s">
        <v>455</v>
      </c>
      <c r="D493" s="21" t="s">
        <v>1062</v>
      </c>
      <c r="E493" s="233">
        <v>5.75</v>
      </c>
      <c r="F493" s="233"/>
      <c r="G493" s="233">
        <v>1.23</v>
      </c>
      <c r="H493" s="233">
        <v>2.2200000000000002</v>
      </c>
      <c r="I493" s="233">
        <v>18.39</v>
      </c>
      <c r="J493" s="225" t="s">
        <v>29</v>
      </c>
      <c r="K493" s="225" t="s">
        <v>716</v>
      </c>
    </row>
    <row r="494" spans="1:11" s="194" customFormat="1" ht="12.75" x14ac:dyDescent="0.2">
      <c r="A494" s="21" t="s">
        <v>624</v>
      </c>
      <c r="B494" s="21" t="s">
        <v>1057</v>
      </c>
      <c r="C494" s="225" t="s">
        <v>453</v>
      </c>
      <c r="D494" s="21" t="s">
        <v>1058</v>
      </c>
      <c r="E494" s="233">
        <v>8.8000000000000007</v>
      </c>
      <c r="F494" s="233"/>
      <c r="G494" s="233">
        <v>2.79</v>
      </c>
      <c r="H494" s="233">
        <v>4.8600000000000003</v>
      </c>
      <c r="I494" s="233">
        <v>27.95</v>
      </c>
      <c r="J494" s="225" t="s">
        <v>29</v>
      </c>
      <c r="K494" s="225" t="s">
        <v>716</v>
      </c>
    </row>
    <row r="495" spans="1:11" s="194" customFormat="1" ht="12.75" x14ac:dyDescent="0.2">
      <c r="A495" s="21" t="s">
        <v>624</v>
      </c>
      <c r="B495" s="21" t="s">
        <v>1067</v>
      </c>
      <c r="C495" s="225" t="s">
        <v>461</v>
      </c>
      <c r="D495" s="21" t="s">
        <v>1068</v>
      </c>
      <c r="E495" s="233">
        <v>10.5</v>
      </c>
      <c r="F495" s="233">
        <v>9.08</v>
      </c>
      <c r="G495" s="233">
        <v>6.09</v>
      </c>
      <c r="H495" s="233">
        <v>7.61</v>
      </c>
      <c r="I495" s="233">
        <v>22.06</v>
      </c>
      <c r="J495" s="225" t="s">
        <v>29</v>
      </c>
      <c r="K495" s="225" t="s">
        <v>657</v>
      </c>
    </row>
    <row r="496" spans="1:11" s="194" customFormat="1" ht="12.75" x14ac:dyDescent="0.2">
      <c r="A496" s="21" t="s">
        <v>624</v>
      </c>
      <c r="B496" s="21" t="s">
        <v>1059</v>
      </c>
      <c r="C496" s="225" t="s">
        <v>43</v>
      </c>
      <c r="D496" s="21" t="s">
        <v>1060</v>
      </c>
      <c r="E496" s="233">
        <v>10.1</v>
      </c>
      <c r="F496" s="233">
        <v>8.1999999999999993</v>
      </c>
      <c r="G496" s="233">
        <v>5.51</v>
      </c>
      <c r="H496" s="233">
        <v>4.97</v>
      </c>
      <c r="I496" s="233">
        <v>11.77</v>
      </c>
      <c r="J496" s="225" t="s">
        <v>29</v>
      </c>
      <c r="K496" s="225" t="s">
        <v>644</v>
      </c>
    </row>
    <row r="497" spans="1:11" s="194" customFormat="1" ht="12.75" x14ac:dyDescent="0.2">
      <c r="A497" s="21" t="s">
        <v>624</v>
      </c>
      <c r="B497" s="21" t="s">
        <v>1063</v>
      </c>
      <c r="C497" s="225" t="s">
        <v>459</v>
      </c>
      <c r="D497" s="21" t="s">
        <v>1064</v>
      </c>
      <c r="E497" s="233">
        <v>10.51</v>
      </c>
      <c r="F497" s="233">
        <v>9.08</v>
      </c>
      <c r="G497" s="233">
        <v>6.63</v>
      </c>
      <c r="H497" s="233">
        <v>10.25</v>
      </c>
      <c r="I497" s="233">
        <v>22.06</v>
      </c>
      <c r="J497" s="225" t="s">
        <v>29</v>
      </c>
      <c r="K497" s="225" t="s">
        <v>657</v>
      </c>
    </row>
    <row r="498" spans="1:11" s="194" customFormat="1" ht="12.75" x14ac:dyDescent="0.2">
      <c r="A498" s="21" t="s">
        <v>624</v>
      </c>
      <c r="B498" s="21" t="s">
        <v>1071</v>
      </c>
      <c r="C498" s="225" t="s">
        <v>463</v>
      </c>
      <c r="D498" s="21" t="s">
        <v>1072</v>
      </c>
      <c r="E498" s="233">
        <v>10.31</v>
      </c>
      <c r="F498" s="233">
        <v>8.59</v>
      </c>
      <c r="G498" s="233">
        <v>5.86</v>
      </c>
      <c r="H498" s="233">
        <v>6.22</v>
      </c>
      <c r="I498" s="233">
        <v>62.52</v>
      </c>
      <c r="J498" s="225" t="s">
        <v>29</v>
      </c>
      <c r="K498" s="225" t="s">
        <v>657</v>
      </c>
    </row>
    <row r="499" spans="1:11" s="194" customFormat="1" ht="12.75" x14ac:dyDescent="0.2">
      <c r="A499" s="21" t="s">
        <v>624</v>
      </c>
      <c r="B499" s="21" t="s">
        <v>1073</v>
      </c>
      <c r="C499" s="225" t="s">
        <v>464</v>
      </c>
      <c r="D499" s="21" t="s">
        <v>1074</v>
      </c>
      <c r="E499" s="233">
        <v>11.05</v>
      </c>
      <c r="F499" s="233">
        <v>8.9700000000000006</v>
      </c>
      <c r="G499" s="233">
        <v>7.23</v>
      </c>
      <c r="H499" s="233">
        <v>9.69</v>
      </c>
      <c r="I499" s="233">
        <v>58.84</v>
      </c>
      <c r="J499" s="225" t="s">
        <v>73</v>
      </c>
      <c r="K499" s="225" t="s">
        <v>657</v>
      </c>
    </row>
    <row r="500" spans="1:11" s="194" customFormat="1" ht="12.75" x14ac:dyDescent="0.2">
      <c r="A500" s="21" t="s">
        <v>624</v>
      </c>
      <c r="B500" s="21" t="s">
        <v>1069</v>
      </c>
      <c r="C500" s="225" t="s">
        <v>462</v>
      </c>
      <c r="D500" s="21" t="s">
        <v>1070</v>
      </c>
      <c r="E500" s="233">
        <v>10.37</v>
      </c>
      <c r="F500" s="233">
        <v>8.6300000000000008</v>
      </c>
      <c r="G500" s="233">
        <v>6.21</v>
      </c>
      <c r="H500" s="233">
        <v>7.35</v>
      </c>
      <c r="I500" s="233">
        <v>80.900000000000006</v>
      </c>
      <c r="J500" s="225" t="s">
        <v>29</v>
      </c>
      <c r="K500" s="225" t="s">
        <v>657</v>
      </c>
    </row>
    <row r="501" spans="1:11" s="194" customFormat="1" ht="12.75" x14ac:dyDescent="0.2">
      <c r="A501" s="21" t="s">
        <v>624</v>
      </c>
      <c r="B501" s="21" t="s">
        <v>1075</v>
      </c>
      <c r="C501" s="225" t="s">
        <v>465</v>
      </c>
      <c r="D501" s="21" t="s">
        <v>1076</v>
      </c>
      <c r="E501" s="233">
        <v>11.5</v>
      </c>
      <c r="F501" s="233">
        <v>9.75</v>
      </c>
      <c r="G501" s="233">
        <v>8.34</v>
      </c>
      <c r="H501" s="233">
        <v>9.9499999999999993</v>
      </c>
      <c r="I501" s="233">
        <v>30.89</v>
      </c>
      <c r="J501" s="225" t="s">
        <v>73</v>
      </c>
      <c r="K501" s="225" t="s">
        <v>644</v>
      </c>
    </row>
    <row r="502" spans="1:11" s="194" customFormat="1" ht="12.75" x14ac:dyDescent="0.2">
      <c r="A502" s="21" t="s">
        <v>624</v>
      </c>
      <c r="B502" s="21" t="s">
        <v>1188</v>
      </c>
      <c r="C502" s="225" t="s">
        <v>1179</v>
      </c>
      <c r="D502" s="21" t="s">
        <v>1180</v>
      </c>
      <c r="E502" s="233">
        <v>7.9</v>
      </c>
      <c r="F502" s="233">
        <v>6.85</v>
      </c>
      <c r="G502" s="233">
        <v>4.5199999999999996</v>
      </c>
      <c r="H502" s="233">
        <v>4.28</v>
      </c>
      <c r="I502" s="233">
        <v>47.07</v>
      </c>
      <c r="J502" s="225" t="s">
        <v>29</v>
      </c>
      <c r="K502" s="225" t="s">
        <v>657</v>
      </c>
    </row>
    <row r="503" spans="1:11" s="194" customFormat="1" ht="12.75" x14ac:dyDescent="0.2">
      <c r="A503" s="21" t="s">
        <v>624</v>
      </c>
      <c r="B503" s="21" t="s">
        <v>1065</v>
      </c>
      <c r="C503" s="225" t="s">
        <v>460</v>
      </c>
      <c r="D503" s="21" t="s">
        <v>1066</v>
      </c>
      <c r="E503" s="233">
        <v>9.89</v>
      </c>
      <c r="F503" s="233">
        <v>9.1300000000000008</v>
      </c>
      <c r="G503" s="233">
        <v>4.28</v>
      </c>
      <c r="H503" s="233">
        <v>7.53</v>
      </c>
      <c r="I503" s="233">
        <v>36.770000000000003</v>
      </c>
      <c r="J503" s="225" t="s">
        <v>29</v>
      </c>
      <c r="K503" s="225" t="s">
        <v>657</v>
      </c>
    </row>
    <row r="504" spans="1:11" x14ac:dyDescent="0.25">
      <c r="A504" s="201" t="str">
        <f>"TOTAL "&amp;A503</f>
        <v>TOTAL Ribadesella</v>
      </c>
      <c r="B504" s="208"/>
      <c r="C504" s="221" t="s">
        <v>1275</v>
      </c>
      <c r="D504" s="198"/>
      <c r="E504" s="201">
        <v>106.68</v>
      </c>
      <c r="F504" s="201">
        <v>78.28</v>
      </c>
      <c r="G504" s="201">
        <v>58.69</v>
      </c>
      <c r="H504" s="201">
        <v>74.930000000000007</v>
      </c>
      <c r="I504" s="201">
        <v>419.21999999999997</v>
      </c>
      <c r="J504" s="227"/>
      <c r="K504" s="340"/>
    </row>
    <row r="505" spans="1:11" s="194" customFormat="1" ht="12.75" x14ac:dyDescent="0.2">
      <c r="A505" s="21" t="s">
        <v>625</v>
      </c>
      <c r="B505" s="21" t="s">
        <v>1081</v>
      </c>
      <c r="C505" s="225" t="s">
        <v>488</v>
      </c>
      <c r="D505" s="21" t="s">
        <v>1082</v>
      </c>
      <c r="E505" s="233">
        <v>5.72</v>
      </c>
      <c r="F505" s="233">
        <v>5</v>
      </c>
      <c r="G505" s="233">
        <v>1.2</v>
      </c>
      <c r="H505" s="233">
        <v>1.96</v>
      </c>
      <c r="I505" s="233">
        <v>11.77</v>
      </c>
      <c r="J505" s="225" t="s">
        <v>29</v>
      </c>
      <c r="K505" s="225" t="s">
        <v>716</v>
      </c>
    </row>
    <row r="506" spans="1:11" s="194" customFormat="1" ht="12.75" x14ac:dyDescent="0.2">
      <c r="A506" s="21" t="s">
        <v>625</v>
      </c>
      <c r="B506" s="21" t="s">
        <v>1087</v>
      </c>
      <c r="C506" s="225" t="s">
        <v>468</v>
      </c>
      <c r="D506" s="21" t="s">
        <v>1088</v>
      </c>
      <c r="E506" s="233">
        <v>6.39</v>
      </c>
      <c r="F506" s="233">
        <v>5.6</v>
      </c>
      <c r="G506" s="233">
        <v>1.37</v>
      </c>
      <c r="H506" s="233">
        <v>2.0499999999999998</v>
      </c>
      <c r="I506" s="233">
        <v>9.56</v>
      </c>
      <c r="J506" s="225" t="s">
        <v>29</v>
      </c>
      <c r="K506" s="225" t="s">
        <v>716</v>
      </c>
    </row>
    <row r="507" spans="1:11" s="194" customFormat="1" ht="12.75" x14ac:dyDescent="0.2">
      <c r="A507" s="21" t="s">
        <v>625</v>
      </c>
      <c r="B507" s="21" t="s">
        <v>1091</v>
      </c>
      <c r="C507" s="225" t="s">
        <v>472</v>
      </c>
      <c r="D507" s="21" t="s">
        <v>1092</v>
      </c>
      <c r="E507" s="233">
        <v>5.9</v>
      </c>
      <c r="F507" s="233"/>
      <c r="G507" s="233">
        <v>1.3</v>
      </c>
      <c r="H507" s="233">
        <v>2.44</v>
      </c>
      <c r="I507" s="233">
        <v>13.24</v>
      </c>
      <c r="J507" s="225" t="s">
        <v>29</v>
      </c>
      <c r="K507" s="225" t="s">
        <v>716</v>
      </c>
    </row>
    <row r="508" spans="1:11" s="194" customFormat="1" ht="12.75" x14ac:dyDescent="0.2">
      <c r="A508" s="21" t="s">
        <v>625</v>
      </c>
      <c r="B508" s="21" t="s">
        <v>1137</v>
      </c>
      <c r="C508" s="225" t="s">
        <v>519</v>
      </c>
      <c r="D508" s="21" t="s">
        <v>1138</v>
      </c>
      <c r="E508" s="233">
        <v>6.65</v>
      </c>
      <c r="F508" s="233"/>
      <c r="G508" s="233">
        <v>1.1200000000000001</v>
      </c>
      <c r="H508" s="233">
        <v>1.75</v>
      </c>
      <c r="I508" s="233">
        <v>12.5</v>
      </c>
      <c r="J508" s="225" t="s">
        <v>29</v>
      </c>
      <c r="K508" s="225" t="s">
        <v>716</v>
      </c>
    </row>
    <row r="509" spans="1:11" s="194" customFormat="1" ht="12.75" x14ac:dyDescent="0.2">
      <c r="A509" s="21" t="s">
        <v>625</v>
      </c>
      <c r="B509" s="21" t="s">
        <v>1109</v>
      </c>
      <c r="C509" s="225" t="s">
        <v>483</v>
      </c>
      <c r="D509" s="21" t="s">
        <v>1110</v>
      </c>
      <c r="E509" s="233">
        <v>5.79</v>
      </c>
      <c r="F509" s="233"/>
      <c r="G509" s="233">
        <v>1.51</v>
      </c>
      <c r="H509" s="233">
        <v>2.34</v>
      </c>
      <c r="I509" s="233">
        <v>22.06</v>
      </c>
      <c r="J509" s="225" t="s">
        <v>29</v>
      </c>
      <c r="K509" s="225" t="s">
        <v>716</v>
      </c>
    </row>
    <row r="510" spans="1:11" s="194" customFormat="1" ht="12.75" x14ac:dyDescent="0.2">
      <c r="A510" s="21" t="s">
        <v>625</v>
      </c>
      <c r="B510" s="21" t="s">
        <v>1105</v>
      </c>
      <c r="C510" s="225" t="s">
        <v>479</v>
      </c>
      <c r="D510" s="21" t="s">
        <v>1106</v>
      </c>
      <c r="E510" s="233">
        <v>6.88</v>
      </c>
      <c r="F510" s="233"/>
      <c r="G510" s="233">
        <v>1.63</v>
      </c>
      <c r="H510" s="233">
        <v>2.65</v>
      </c>
      <c r="I510" s="233">
        <v>30.89</v>
      </c>
      <c r="J510" s="225" t="s">
        <v>29</v>
      </c>
      <c r="K510" s="225" t="s">
        <v>716</v>
      </c>
    </row>
    <row r="511" spans="1:11" s="194" customFormat="1" ht="12.75" x14ac:dyDescent="0.2">
      <c r="A511" s="21" t="s">
        <v>625</v>
      </c>
      <c r="B511" s="21" t="s">
        <v>1093</v>
      </c>
      <c r="C511" s="225" t="s">
        <v>474</v>
      </c>
      <c r="D511" s="21" t="s">
        <v>1094</v>
      </c>
      <c r="E511" s="233">
        <v>7</v>
      </c>
      <c r="F511" s="233">
        <v>6.3</v>
      </c>
      <c r="G511" s="233">
        <v>1.87</v>
      </c>
      <c r="H511" s="233">
        <v>3.29</v>
      </c>
      <c r="I511" s="233">
        <v>13.97</v>
      </c>
      <c r="J511" s="225" t="s">
        <v>29</v>
      </c>
      <c r="K511" s="225" t="s">
        <v>716</v>
      </c>
    </row>
    <row r="512" spans="1:11" s="194" customFormat="1" ht="12.75" x14ac:dyDescent="0.2">
      <c r="A512" s="21" t="s">
        <v>625</v>
      </c>
      <c r="B512" s="21" t="s">
        <v>1089</v>
      </c>
      <c r="C512" s="225" t="s">
        <v>470</v>
      </c>
      <c r="D512" s="21" t="s">
        <v>1090</v>
      </c>
      <c r="E512" s="233">
        <v>6</v>
      </c>
      <c r="F512" s="233"/>
      <c r="G512" s="233">
        <v>1.1499999999999999</v>
      </c>
      <c r="H512" s="233">
        <v>2.2000000000000002</v>
      </c>
      <c r="I512" s="233">
        <v>22.06</v>
      </c>
      <c r="J512" s="225" t="s">
        <v>29</v>
      </c>
      <c r="K512" s="225" t="s">
        <v>716</v>
      </c>
    </row>
    <row r="513" spans="1:11" s="194" customFormat="1" ht="12.75" x14ac:dyDescent="0.2">
      <c r="A513" s="21" t="s">
        <v>625</v>
      </c>
      <c r="B513" s="21" t="s">
        <v>767</v>
      </c>
      <c r="C513" s="225" t="s">
        <v>123</v>
      </c>
      <c r="D513" s="21" t="s">
        <v>768</v>
      </c>
      <c r="E513" s="233">
        <v>6.5</v>
      </c>
      <c r="F513" s="233"/>
      <c r="G513" s="233">
        <v>1.47</v>
      </c>
      <c r="H513" s="233">
        <v>2.7</v>
      </c>
      <c r="I513" s="233">
        <v>44.13</v>
      </c>
      <c r="J513" s="225" t="s">
        <v>29</v>
      </c>
      <c r="K513" s="225" t="s">
        <v>716</v>
      </c>
    </row>
    <row r="514" spans="1:11" s="194" customFormat="1" ht="12.75" x14ac:dyDescent="0.2">
      <c r="A514" s="21" t="s">
        <v>625</v>
      </c>
      <c r="B514" s="21" t="s">
        <v>1079</v>
      </c>
      <c r="C514" s="225" t="s">
        <v>601</v>
      </c>
      <c r="D514" s="21" t="s">
        <v>1080</v>
      </c>
      <c r="E514" s="233">
        <v>6.75</v>
      </c>
      <c r="F514" s="233"/>
      <c r="G514" s="233">
        <v>1.74</v>
      </c>
      <c r="H514" s="233">
        <v>2.2000000000000002</v>
      </c>
      <c r="I514" s="233">
        <v>18.39</v>
      </c>
      <c r="J514" s="225" t="s">
        <v>29</v>
      </c>
      <c r="K514" s="225" t="s">
        <v>657</v>
      </c>
    </row>
    <row r="515" spans="1:11" s="194" customFormat="1" ht="12.75" x14ac:dyDescent="0.2">
      <c r="A515" s="21" t="s">
        <v>625</v>
      </c>
      <c r="B515" s="21" t="s">
        <v>1077</v>
      </c>
      <c r="C515" s="225" t="s">
        <v>485</v>
      </c>
      <c r="D515" s="21" t="s">
        <v>1078</v>
      </c>
      <c r="E515" s="233">
        <v>8.73</v>
      </c>
      <c r="F515" s="233"/>
      <c r="G515" s="233">
        <v>3.44</v>
      </c>
      <c r="H515" s="233">
        <v>4.76</v>
      </c>
      <c r="I515" s="233">
        <v>33.83</v>
      </c>
      <c r="J515" s="225" t="s">
        <v>29</v>
      </c>
      <c r="K515" s="225" t="s">
        <v>716</v>
      </c>
    </row>
    <row r="516" spans="1:11" s="194" customFormat="1" ht="12.75" x14ac:dyDescent="0.2">
      <c r="A516" s="21" t="s">
        <v>625</v>
      </c>
      <c r="B516" s="21" t="s">
        <v>1107</v>
      </c>
      <c r="C516" s="225" t="s">
        <v>481</v>
      </c>
      <c r="D516" s="21" t="s">
        <v>1108</v>
      </c>
      <c r="E516" s="233">
        <v>6.63</v>
      </c>
      <c r="F516" s="233">
        <v>5.9</v>
      </c>
      <c r="G516" s="233">
        <v>1.52</v>
      </c>
      <c r="H516" s="233">
        <v>2.44</v>
      </c>
      <c r="I516" s="233">
        <v>22.06</v>
      </c>
      <c r="J516" s="225" t="s">
        <v>29</v>
      </c>
      <c r="K516" s="225" t="s">
        <v>716</v>
      </c>
    </row>
    <row r="517" spans="1:11" s="194" customFormat="1" ht="12.75" x14ac:dyDescent="0.2">
      <c r="A517" s="21" t="s">
        <v>625</v>
      </c>
      <c r="B517" s="21" t="s">
        <v>1095</v>
      </c>
      <c r="C517" s="225" t="s">
        <v>476</v>
      </c>
      <c r="D517" s="21" t="s">
        <v>1096</v>
      </c>
      <c r="E517" s="233">
        <v>9</v>
      </c>
      <c r="F517" s="233">
        <v>7.3</v>
      </c>
      <c r="G517" s="233">
        <v>2.96</v>
      </c>
      <c r="H517" s="233">
        <v>5.0999999999999996</v>
      </c>
      <c r="I517" s="233">
        <v>58.84</v>
      </c>
      <c r="J517" s="225" t="s">
        <v>29</v>
      </c>
      <c r="K517" s="225" t="s">
        <v>716</v>
      </c>
    </row>
    <row r="518" spans="1:11" s="194" customFormat="1" ht="12.75" x14ac:dyDescent="0.2">
      <c r="A518" s="21" t="s">
        <v>625</v>
      </c>
      <c r="B518" s="21" t="s">
        <v>1101</v>
      </c>
      <c r="C518" s="225" t="s">
        <v>478</v>
      </c>
      <c r="D518" s="21" t="s">
        <v>1102</v>
      </c>
      <c r="E518" s="233">
        <v>7.9</v>
      </c>
      <c r="F518" s="233">
        <v>6.56</v>
      </c>
      <c r="G518" s="233">
        <v>2.54</v>
      </c>
      <c r="H518" s="233">
        <v>2.85</v>
      </c>
      <c r="I518" s="233">
        <v>29.42</v>
      </c>
      <c r="J518" s="225" t="s">
        <v>29</v>
      </c>
      <c r="K518" s="225" t="s">
        <v>657</v>
      </c>
    </row>
    <row r="519" spans="1:11" s="194" customFormat="1" ht="12.75" x14ac:dyDescent="0.2">
      <c r="A519" s="21" t="s">
        <v>625</v>
      </c>
      <c r="B519" s="21" t="s">
        <v>948</v>
      </c>
      <c r="C519" s="225" t="s">
        <v>348</v>
      </c>
      <c r="D519" s="21" t="s">
        <v>949</v>
      </c>
      <c r="E519" s="233">
        <v>6.99</v>
      </c>
      <c r="F519" s="233"/>
      <c r="G519" s="233">
        <v>1.5</v>
      </c>
      <c r="H519" s="233">
        <v>1.31</v>
      </c>
      <c r="I519" s="233">
        <v>18.39</v>
      </c>
      <c r="J519" s="225" t="s">
        <v>29</v>
      </c>
      <c r="K519" s="225" t="s">
        <v>716</v>
      </c>
    </row>
    <row r="520" spans="1:11" s="194" customFormat="1" ht="12.75" x14ac:dyDescent="0.2">
      <c r="A520" s="21" t="s">
        <v>625</v>
      </c>
      <c r="B520" s="21" t="s">
        <v>1097</v>
      </c>
      <c r="C520" s="225" t="s">
        <v>490</v>
      </c>
      <c r="D520" s="21" t="s">
        <v>1098</v>
      </c>
      <c r="E520" s="233">
        <v>7.75</v>
      </c>
      <c r="F520" s="233">
        <v>6.3</v>
      </c>
      <c r="G520" s="233">
        <v>2.6</v>
      </c>
      <c r="H520" s="233">
        <v>3.52</v>
      </c>
      <c r="I520" s="233">
        <v>33.1</v>
      </c>
      <c r="J520" s="225" t="s">
        <v>29</v>
      </c>
      <c r="K520" s="225" t="s">
        <v>644</v>
      </c>
    </row>
    <row r="521" spans="1:11" s="194" customFormat="1" ht="12.75" x14ac:dyDescent="0.2">
      <c r="A521" s="21" t="s">
        <v>625</v>
      </c>
      <c r="B521" s="21" t="s">
        <v>1085</v>
      </c>
      <c r="C521" s="225" t="s">
        <v>466</v>
      </c>
      <c r="D521" s="21" t="s">
        <v>1086</v>
      </c>
      <c r="E521" s="233">
        <v>9.9</v>
      </c>
      <c r="F521" s="233">
        <v>8.1199999999999992</v>
      </c>
      <c r="G521" s="233">
        <v>4.96</v>
      </c>
      <c r="H521" s="233">
        <v>5.62</v>
      </c>
      <c r="I521" s="233">
        <v>66.19</v>
      </c>
      <c r="J521" s="225" t="s">
        <v>29</v>
      </c>
      <c r="K521" s="225" t="s">
        <v>716</v>
      </c>
    </row>
    <row r="522" spans="1:11" s="194" customFormat="1" ht="12.75" x14ac:dyDescent="0.2">
      <c r="A522" s="21" t="s">
        <v>625</v>
      </c>
      <c r="B522" s="21" t="s">
        <v>1099</v>
      </c>
      <c r="C522" s="225" t="s">
        <v>477</v>
      </c>
      <c r="D522" s="21" t="s">
        <v>1100</v>
      </c>
      <c r="E522" s="233">
        <v>9.0500000000000007</v>
      </c>
      <c r="F522" s="233">
        <v>7.42</v>
      </c>
      <c r="G522" s="233">
        <v>4.51</v>
      </c>
      <c r="H522" s="233">
        <v>5.27</v>
      </c>
      <c r="I522" s="233">
        <v>17.649999999999999</v>
      </c>
      <c r="J522" s="225" t="s">
        <v>29</v>
      </c>
      <c r="K522" s="225" t="s">
        <v>716</v>
      </c>
    </row>
    <row r="523" spans="1:11" s="194" customFormat="1" ht="12.75" x14ac:dyDescent="0.2">
      <c r="A523" s="21" t="s">
        <v>625</v>
      </c>
      <c r="B523" s="21" t="s">
        <v>1083</v>
      </c>
      <c r="C523" s="225" t="s">
        <v>602</v>
      </c>
      <c r="D523" s="21" t="s">
        <v>1084</v>
      </c>
      <c r="E523" s="233">
        <v>15.05</v>
      </c>
      <c r="F523" s="233">
        <v>11.8</v>
      </c>
      <c r="G523" s="233">
        <v>15.27</v>
      </c>
      <c r="H523" s="233">
        <v>15.05</v>
      </c>
      <c r="I523" s="233">
        <v>94.14</v>
      </c>
      <c r="J523" s="225" t="s">
        <v>29</v>
      </c>
      <c r="K523" s="225" t="s">
        <v>657</v>
      </c>
    </row>
    <row r="524" spans="1:11" s="194" customFormat="1" ht="12.75" x14ac:dyDescent="0.2">
      <c r="A524" s="21" t="s">
        <v>625</v>
      </c>
      <c r="B524" s="21" t="s">
        <v>1103</v>
      </c>
      <c r="C524" s="225" t="s">
        <v>491</v>
      </c>
      <c r="D524" s="21" t="s">
        <v>1104</v>
      </c>
      <c r="E524" s="233">
        <v>6.15</v>
      </c>
      <c r="F524" s="233"/>
      <c r="G524" s="233">
        <v>1.49</v>
      </c>
      <c r="H524" s="233">
        <v>2.42</v>
      </c>
      <c r="I524" s="233">
        <v>19.86</v>
      </c>
      <c r="J524" s="225" t="s">
        <v>29</v>
      </c>
      <c r="K524" s="225" t="s">
        <v>716</v>
      </c>
    </row>
    <row r="525" spans="1:11" x14ac:dyDescent="0.25">
      <c r="A525" s="234" t="str">
        <f>"TOTAL "&amp;A524</f>
        <v>TOTAL San Juan de la Arena</v>
      </c>
      <c r="B525" s="208"/>
      <c r="C525" s="221" t="s">
        <v>1267</v>
      </c>
      <c r="D525" s="198"/>
      <c r="E525" s="201">
        <v>150.73000000000002</v>
      </c>
      <c r="F525" s="201">
        <v>70.3</v>
      </c>
      <c r="G525" s="201">
        <v>55.15</v>
      </c>
      <c r="H525" s="201">
        <v>71.92</v>
      </c>
      <c r="I525" s="201">
        <v>592.04999999999995</v>
      </c>
      <c r="J525" s="227"/>
      <c r="K525" s="340"/>
    </row>
    <row r="526" spans="1:11" s="194" customFormat="1" ht="12.75" x14ac:dyDescent="0.2">
      <c r="A526" s="21" t="s">
        <v>626</v>
      </c>
      <c r="B526" s="21" t="s">
        <v>1115</v>
      </c>
      <c r="C526" s="225" t="s">
        <v>500</v>
      </c>
      <c r="D526" s="21" t="s">
        <v>1116</v>
      </c>
      <c r="E526" s="233">
        <v>5.63</v>
      </c>
      <c r="F526" s="233"/>
      <c r="G526" s="233">
        <v>1.31</v>
      </c>
      <c r="H526" s="233">
        <v>1.64</v>
      </c>
      <c r="I526" s="233">
        <v>14.71</v>
      </c>
      <c r="J526" s="225" t="s">
        <v>29</v>
      </c>
      <c r="K526" s="225" t="s">
        <v>713</v>
      </c>
    </row>
    <row r="527" spans="1:11" s="194" customFormat="1" ht="12.75" x14ac:dyDescent="0.2">
      <c r="A527" s="21" t="s">
        <v>626</v>
      </c>
      <c r="B527" s="21" t="s">
        <v>1117</v>
      </c>
      <c r="C527" s="225" t="s">
        <v>503</v>
      </c>
      <c r="D527" s="21" t="s">
        <v>1118</v>
      </c>
      <c r="E527" s="233">
        <v>8.4</v>
      </c>
      <c r="F527" s="233">
        <v>6.9</v>
      </c>
      <c r="G527" s="233">
        <v>2.63</v>
      </c>
      <c r="H527" s="233">
        <v>3.5</v>
      </c>
      <c r="I527" s="233">
        <v>30.89</v>
      </c>
      <c r="J527" s="225" t="s">
        <v>29</v>
      </c>
      <c r="K527" s="225" t="s">
        <v>716</v>
      </c>
    </row>
    <row r="528" spans="1:11" s="194" customFormat="1" ht="12.75" x14ac:dyDescent="0.2">
      <c r="A528" s="21" t="s">
        <v>626</v>
      </c>
      <c r="B528" s="21" t="s">
        <v>1111</v>
      </c>
      <c r="C528" s="225" t="s">
        <v>495</v>
      </c>
      <c r="D528" s="21" t="s">
        <v>1112</v>
      </c>
      <c r="E528" s="233">
        <v>8.51</v>
      </c>
      <c r="F528" s="233">
        <v>6.87</v>
      </c>
      <c r="G528" s="233">
        <v>3.25</v>
      </c>
      <c r="H528" s="233">
        <v>3.26</v>
      </c>
      <c r="I528" s="233">
        <v>21.33</v>
      </c>
      <c r="J528" s="225" t="s">
        <v>29</v>
      </c>
      <c r="K528" s="225" t="s">
        <v>657</v>
      </c>
    </row>
    <row r="529" spans="1:11" s="194" customFormat="1" ht="12.75" x14ac:dyDescent="0.2">
      <c r="A529" s="21" t="s">
        <v>626</v>
      </c>
      <c r="B529" s="21" t="s">
        <v>1121</v>
      </c>
      <c r="C529" s="225" t="s">
        <v>506</v>
      </c>
      <c r="D529" s="21" t="s">
        <v>1122</v>
      </c>
      <c r="E529" s="233">
        <v>9.3000000000000007</v>
      </c>
      <c r="F529" s="233">
        <v>7.6</v>
      </c>
      <c r="G529" s="233">
        <v>4.54</v>
      </c>
      <c r="H529" s="233">
        <v>4.17</v>
      </c>
      <c r="I529" s="233">
        <v>13.24</v>
      </c>
      <c r="J529" s="225" t="s">
        <v>29</v>
      </c>
      <c r="K529" s="225" t="s">
        <v>716</v>
      </c>
    </row>
    <row r="530" spans="1:11" s="194" customFormat="1" ht="12.75" x14ac:dyDescent="0.2">
      <c r="A530" s="21" t="s">
        <v>626</v>
      </c>
      <c r="B530" s="21" t="s">
        <v>1119</v>
      </c>
      <c r="C530" s="225" t="s">
        <v>498</v>
      </c>
      <c r="D530" s="21" t="s">
        <v>1120</v>
      </c>
      <c r="E530" s="233">
        <v>8</v>
      </c>
      <c r="F530" s="233">
        <v>6.43</v>
      </c>
      <c r="G530" s="233">
        <v>2.61</v>
      </c>
      <c r="H530" s="233">
        <v>2.77</v>
      </c>
      <c r="I530" s="233">
        <v>17.649999999999999</v>
      </c>
      <c r="J530" s="225" t="s">
        <v>29</v>
      </c>
      <c r="K530" s="225" t="s">
        <v>657</v>
      </c>
    </row>
    <row r="531" spans="1:11" s="194" customFormat="1" ht="12.75" x14ac:dyDescent="0.2">
      <c r="A531" s="21" t="s">
        <v>626</v>
      </c>
      <c r="B531" s="21" t="s">
        <v>1113</v>
      </c>
      <c r="C531" s="225" t="s">
        <v>497</v>
      </c>
      <c r="D531" s="21" t="s">
        <v>1114</v>
      </c>
      <c r="E531" s="233">
        <v>12.09</v>
      </c>
      <c r="F531" s="233">
        <v>10.67</v>
      </c>
      <c r="G531" s="233">
        <v>11.18</v>
      </c>
      <c r="H531" s="233">
        <v>15.89</v>
      </c>
      <c r="I531" s="233">
        <v>44.13</v>
      </c>
      <c r="J531" s="225" t="s">
        <v>29</v>
      </c>
      <c r="K531" s="225" t="s">
        <v>644</v>
      </c>
    </row>
    <row r="532" spans="1:11" x14ac:dyDescent="0.25">
      <c r="A532" s="234" t="str">
        <f>"TOTAL "&amp;A531</f>
        <v>TOTAL Tapia de Casariego</v>
      </c>
      <c r="B532" s="208"/>
      <c r="C532" s="221" t="s">
        <v>1263</v>
      </c>
      <c r="D532" s="198"/>
      <c r="E532" s="201">
        <v>51.930000000000007</v>
      </c>
      <c r="F532" s="201">
        <v>38.47</v>
      </c>
      <c r="G532" s="201">
        <v>25.52</v>
      </c>
      <c r="H532" s="201">
        <v>31.229999999999997</v>
      </c>
      <c r="I532" s="201">
        <v>141.94999999999999</v>
      </c>
      <c r="J532" s="227"/>
      <c r="K532" s="340"/>
    </row>
    <row r="533" spans="1:11" s="194" customFormat="1" ht="12.75" x14ac:dyDescent="0.2">
      <c r="A533" s="21" t="s">
        <v>627</v>
      </c>
      <c r="B533" s="21" t="s">
        <v>1129</v>
      </c>
      <c r="C533" s="225" t="s">
        <v>513</v>
      </c>
      <c r="D533" s="21" t="s">
        <v>1130</v>
      </c>
      <c r="E533" s="233">
        <v>6.8</v>
      </c>
      <c r="F533" s="233"/>
      <c r="G533" s="233">
        <v>2.0299999999999998</v>
      </c>
      <c r="H533" s="233">
        <v>3.32</v>
      </c>
      <c r="I533" s="233">
        <v>13.24</v>
      </c>
      <c r="J533" s="225" t="s">
        <v>29</v>
      </c>
      <c r="K533" s="225" t="s">
        <v>716</v>
      </c>
    </row>
    <row r="534" spans="1:11" s="194" customFormat="1" ht="12.75" x14ac:dyDescent="0.2">
      <c r="A534" s="21" t="s">
        <v>627</v>
      </c>
      <c r="B534" s="21" t="s">
        <v>1125</v>
      </c>
      <c r="C534" s="225" t="s">
        <v>510</v>
      </c>
      <c r="D534" s="21" t="s">
        <v>1126</v>
      </c>
      <c r="E534" s="233">
        <v>7.5</v>
      </c>
      <c r="F534" s="233"/>
      <c r="G534" s="233">
        <v>2.5499999999999998</v>
      </c>
      <c r="H534" s="233">
        <v>2.56</v>
      </c>
      <c r="I534" s="233">
        <v>34.57</v>
      </c>
      <c r="J534" s="225" t="s">
        <v>29</v>
      </c>
      <c r="K534" s="225" t="s">
        <v>716</v>
      </c>
    </row>
    <row r="535" spans="1:11" s="194" customFormat="1" ht="12.75" x14ac:dyDescent="0.2">
      <c r="A535" s="21" t="s">
        <v>627</v>
      </c>
      <c r="B535" s="21" t="s">
        <v>1127</v>
      </c>
      <c r="C535" s="225" t="s">
        <v>512</v>
      </c>
      <c r="D535" s="21" t="s">
        <v>1128</v>
      </c>
      <c r="E535" s="233">
        <v>7.6</v>
      </c>
      <c r="F535" s="233">
        <v>6.2</v>
      </c>
      <c r="G535" s="233">
        <v>1.88</v>
      </c>
      <c r="H535" s="233">
        <v>2.56</v>
      </c>
      <c r="I535" s="233">
        <v>12.5</v>
      </c>
      <c r="J535" s="225" t="s">
        <v>29</v>
      </c>
      <c r="K535" s="225" t="s">
        <v>716</v>
      </c>
    </row>
    <row r="536" spans="1:11" s="194" customFormat="1" ht="12.75" x14ac:dyDescent="0.2">
      <c r="A536" s="21" t="s">
        <v>627</v>
      </c>
      <c r="B536" s="21" t="s">
        <v>1131</v>
      </c>
      <c r="C536" s="225" t="s">
        <v>515</v>
      </c>
      <c r="D536" s="21" t="s">
        <v>1132</v>
      </c>
      <c r="E536" s="233">
        <v>7.7</v>
      </c>
      <c r="F536" s="233">
        <v>6.55</v>
      </c>
      <c r="G536" s="233">
        <v>2.2599999999999998</v>
      </c>
      <c r="H536" s="233">
        <v>2.9</v>
      </c>
      <c r="I536" s="233">
        <v>47.07</v>
      </c>
      <c r="J536" s="225" t="s">
        <v>29</v>
      </c>
      <c r="K536" s="225" t="s">
        <v>657</v>
      </c>
    </row>
    <row r="537" spans="1:11" s="194" customFormat="1" ht="12.75" x14ac:dyDescent="0.2">
      <c r="A537" s="21" t="s">
        <v>627</v>
      </c>
      <c r="B537" s="21" t="s">
        <v>1123</v>
      </c>
      <c r="C537" s="225" t="s">
        <v>507</v>
      </c>
      <c r="D537" s="21" t="s">
        <v>1124</v>
      </c>
      <c r="E537" s="233">
        <v>7.22</v>
      </c>
      <c r="F537" s="233"/>
      <c r="G537" s="233">
        <v>2.0499999999999998</v>
      </c>
      <c r="H537" s="233">
        <v>3.23</v>
      </c>
      <c r="I537" s="233">
        <v>21.33</v>
      </c>
      <c r="J537" s="225" t="s">
        <v>29</v>
      </c>
      <c r="K537" s="225" t="s">
        <v>716</v>
      </c>
    </row>
    <row r="538" spans="1:11" s="194" customFormat="1" ht="12.75" x14ac:dyDescent="0.2">
      <c r="A538" s="21" t="s">
        <v>627</v>
      </c>
      <c r="B538" s="21" t="s">
        <v>1135</v>
      </c>
      <c r="C538" s="225" t="s">
        <v>518</v>
      </c>
      <c r="D538" s="21" t="s">
        <v>1136</v>
      </c>
      <c r="E538" s="233">
        <v>8.09</v>
      </c>
      <c r="F538" s="233">
        <v>6.68</v>
      </c>
      <c r="G538" s="233">
        <v>2.0299999999999998</v>
      </c>
      <c r="H538" s="233">
        <v>1.55</v>
      </c>
      <c r="I538" s="233">
        <v>12.5</v>
      </c>
      <c r="J538" s="225" t="s">
        <v>29</v>
      </c>
      <c r="K538" s="225" t="s">
        <v>657</v>
      </c>
    </row>
    <row r="539" spans="1:11" x14ac:dyDescent="0.25">
      <c r="A539" s="234" t="str">
        <f>"TOTAL "&amp;A538</f>
        <v>TOTAL Tazones</v>
      </c>
      <c r="B539" s="208"/>
      <c r="C539" s="221" t="s">
        <v>1263</v>
      </c>
      <c r="D539" s="198"/>
      <c r="E539" s="201">
        <v>44.91</v>
      </c>
      <c r="F539" s="201">
        <v>19.43</v>
      </c>
      <c r="G539" s="201">
        <v>12.799999999999999</v>
      </c>
      <c r="H539" s="201">
        <v>16.12</v>
      </c>
      <c r="I539" s="201">
        <v>141.20999999999998</v>
      </c>
      <c r="J539" s="227"/>
      <c r="K539" s="340"/>
    </row>
    <row r="540" spans="1:11" s="194" customFormat="1" ht="12.75" x14ac:dyDescent="0.2">
      <c r="A540" s="21" t="s">
        <v>628</v>
      </c>
      <c r="B540" s="21" t="s">
        <v>1153</v>
      </c>
      <c r="C540" s="225" t="s">
        <v>528</v>
      </c>
      <c r="D540" s="21" t="s">
        <v>1154</v>
      </c>
      <c r="E540" s="233">
        <v>8.74</v>
      </c>
      <c r="F540" s="233"/>
      <c r="G540" s="233">
        <v>2.54</v>
      </c>
      <c r="H540" s="233">
        <v>2.74</v>
      </c>
      <c r="I540" s="233">
        <v>33.83</v>
      </c>
      <c r="J540" s="225" t="s">
        <v>29</v>
      </c>
      <c r="K540" s="225" t="s">
        <v>716</v>
      </c>
    </row>
    <row r="541" spans="1:11" s="194" customFormat="1" ht="12.75" x14ac:dyDescent="0.2">
      <c r="A541" s="21" t="s">
        <v>628</v>
      </c>
      <c r="B541" s="21" t="s">
        <v>1189</v>
      </c>
      <c r="C541" s="225" t="s">
        <v>1181</v>
      </c>
      <c r="D541" s="21" t="s">
        <v>1182</v>
      </c>
      <c r="E541" s="233">
        <v>8.7799999999999994</v>
      </c>
      <c r="F541" s="233">
        <v>7</v>
      </c>
      <c r="G541" s="233">
        <v>2.78</v>
      </c>
      <c r="H541" s="233">
        <v>3.1</v>
      </c>
      <c r="I541" s="233">
        <v>47.81</v>
      </c>
      <c r="J541" s="225" t="s">
        <v>29</v>
      </c>
      <c r="K541" s="225" t="s">
        <v>657</v>
      </c>
    </row>
    <row r="542" spans="1:11" s="194" customFormat="1" ht="12.75" x14ac:dyDescent="0.2">
      <c r="A542" s="21" t="s">
        <v>628</v>
      </c>
      <c r="B542" s="21" t="s">
        <v>1139</v>
      </c>
      <c r="C542" s="225" t="s">
        <v>523</v>
      </c>
      <c r="D542" s="21" t="s">
        <v>1140</v>
      </c>
      <c r="E542" s="233">
        <v>10.45</v>
      </c>
      <c r="F542" s="233">
        <v>8.1</v>
      </c>
      <c r="G542" s="233">
        <v>5.51</v>
      </c>
      <c r="H542" s="233">
        <v>4.46</v>
      </c>
      <c r="I542" s="233">
        <v>61.78</v>
      </c>
      <c r="J542" s="225" t="s">
        <v>29</v>
      </c>
      <c r="K542" s="225" t="s">
        <v>644</v>
      </c>
    </row>
    <row r="543" spans="1:11" s="194" customFormat="1" ht="12.75" x14ac:dyDescent="0.2">
      <c r="A543" s="21" t="s">
        <v>628</v>
      </c>
      <c r="B543" s="21" t="s">
        <v>1147</v>
      </c>
      <c r="C543" s="225" t="s">
        <v>527</v>
      </c>
      <c r="D543" s="21" t="s">
        <v>1148</v>
      </c>
      <c r="E543" s="233">
        <v>10.45</v>
      </c>
      <c r="F543" s="233">
        <v>9</v>
      </c>
      <c r="G543" s="233">
        <v>5.5</v>
      </c>
      <c r="H543" s="233">
        <v>6.7</v>
      </c>
      <c r="I543" s="233">
        <v>53.69</v>
      </c>
      <c r="J543" s="225" t="s">
        <v>29</v>
      </c>
      <c r="K543" s="225" t="s">
        <v>644</v>
      </c>
    </row>
    <row r="544" spans="1:11" s="194" customFormat="1" ht="12.75" x14ac:dyDescent="0.2">
      <c r="A544" s="21" t="s">
        <v>628</v>
      </c>
      <c r="B544" s="21" t="s">
        <v>1141</v>
      </c>
      <c r="C544" s="225" t="s">
        <v>525</v>
      </c>
      <c r="D544" s="21" t="s">
        <v>1142</v>
      </c>
      <c r="E544" s="233">
        <v>9.75</v>
      </c>
      <c r="F544" s="233">
        <v>7.88</v>
      </c>
      <c r="G544" s="233">
        <v>4.95</v>
      </c>
      <c r="H544" s="233">
        <v>5.87</v>
      </c>
      <c r="I544" s="233">
        <v>61.78</v>
      </c>
      <c r="J544" s="225" t="s">
        <v>29</v>
      </c>
      <c r="K544" s="225" t="s">
        <v>644</v>
      </c>
    </row>
    <row r="545" spans="1:11" s="194" customFormat="1" ht="12.75" x14ac:dyDescent="0.2">
      <c r="A545" s="21" t="s">
        <v>628</v>
      </c>
      <c r="B545" s="21" t="s">
        <v>1151</v>
      </c>
      <c r="C545" s="225" t="s">
        <v>533</v>
      </c>
      <c r="D545" s="21" t="s">
        <v>1152</v>
      </c>
      <c r="E545" s="233">
        <v>7.47</v>
      </c>
      <c r="F545" s="233">
        <v>6.1</v>
      </c>
      <c r="G545" s="233">
        <v>2.0299999999999998</v>
      </c>
      <c r="H545" s="233">
        <v>3.13</v>
      </c>
      <c r="I545" s="233">
        <v>34.57</v>
      </c>
      <c r="J545" s="225" t="s">
        <v>29</v>
      </c>
      <c r="K545" s="225" t="s">
        <v>657</v>
      </c>
    </row>
    <row r="546" spans="1:11" s="194" customFormat="1" ht="12.75" x14ac:dyDescent="0.2">
      <c r="A546" s="21" t="s">
        <v>628</v>
      </c>
      <c r="B546" s="21" t="s">
        <v>1145</v>
      </c>
      <c r="C546" s="225" t="s">
        <v>526</v>
      </c>
      <c r="D546" s="21" t="s">
        <v>1146</v>
      </c>
      <c r="E546" s="233">
        <v>6.7</v>
      </c>
      <c r="F546" s="233">
        <v>5.54</v>
      </c>
      <c r="G546" s="233">
        <v>1.65</v>
      </c>
      <c r="H546" s="233">
        <v>1.78</v>
      </c>
      <c r="I546" s="233">
        <v>22.06</v>
      </c>
      <c r="J546" s="225" t="s">
        <v>29</v>
      </c>
      <c r="K546" s="225" t="s">
        <v>657</v>
      </c>
    </row>
    <row r="547" spans="1:11" s="194" customFormat="1" ht="12.75" x14ac:dyDescent="0.2">
      <c r="A547" s="21" t="s">
        <v>628</v>
      </c>
      <c r="B547" s="21" t="s">
        <v>1143</v>
      </c>
      <c r="C547" s="225" t="s">
        <v>605</v>
      </c>
      <c r="D547" s="21" t="s">
        <v>1144</v>
      </c>
      <c r="E547" s="233">
        <v>8.5</v>
      </c>
      <c r="F547" s="233">
        <v>7.36</v>
      </c>
      <c r="G547" s="233">
        <v>4.34</v>
      </c>
      <c r="H547" s="233">
        <v>5.61</v>
      </c>
      <c r="I547" s="233">
        <v>17.649999999999999</v>
      </c>
      <c r="J547" s="225" t="s">
        <v>29</v>
      </c>
      <c r="K547" s="225" t="s">
        <v>1166</v>
      </c>
    </row>
    <row r="548" spans="1:11" ht="15.75" thickBot="1" x14ac:dyDescent="0.3">
      <c r="A548" s="250" t="str">
        <f>"TOTAL "&amp;A547</f>
        <v>TOTAL Viavelez</v>
      </c>
      <c r="B548" s="251"/>
      <c r="C548" s="252" t="s">
        <v>1262</v>
      </c>
      <c r="D548" s="253"/>
      <c r="E548" s="254">
        <v>70.84</v>
      </c>
      <c r="F548" s="254">
        <v>50.98</v>
      </c>
      <c r="G548" s="254">
        <v>29.299999999999997</v>
      </c>
      <c r="H548" s="254">
        <v>33.39</v>
      </c>
      <c r="I548" s="254">
        <v>333.16999999999996</v>
      </c>
      <c r="J548" s="255"/>
      <c r="K548" s="256"/>
    </row>
    <row r="549" spans="1:11" ht="16.5" thickTop="1" thickBot="1" x14ac:dyDescent="0.3">
      <c r="A549" s="257" t="s">
        <v>545</v>
      </c>
      <c r="B549" s="258"/>
      <c r="C549" s="259" t="s">
        <v>1274</v>
      </c>
      <c r="D549" s="260"/>
      <c r="E549" s="261">
        <v>2745.29</v>
      </c>
      <c r="F549" s="261">
        <v>1861.1499999999999</v>
      </c>
      <c r="G549" s="261">
        <v>5015.7899999999991</v>
      </c>
      <c r="H549" s="261">
        <v>3675.4100000000003</v>
      </c>
      <c r="I549" s="261">
        <v>15995.249999999998</v>
      </c>
      <c r="J549" s="262"/>
      <c r="K549" s="269"/>
    </row>
    <row r="550" spans="1:11" ht="15.75" thickTop="1" x14ac:dyDescent="0.25"/>
    <row r="551" spans="1:11" ht="15.75" x14ac:dyDescent="0.25">
      <c r="A551" s="16" t="s">
        <v>1355</v>
      </c>
    </row>
    <row r="553" spans="1:11" s="235" customFormat="1" ht="15.75" thickBot="1" x14ac:dyDescent="0.3">
      <c r="A553" s="17" t="s">
        <v>630</v>
      </c>
      <c r="B553" s="17" t="s">
        <v>631</v>
      </c>
      <c r="C553" s="218" t="s">
        <v>632</v>
      </c>
      <c r="D553" s="17" t="s">
        <v>633</v>
      </c>
      <c r="E553" s="204" t="s">
        <v>634</v>
      </c>
      <c r="F553" s="204" t="s">
        <v>635</v>
      </c>
      <c r="G553" s="204" t="s">
        <v>636</v>
      </c>
      <c r="H553" s="204" t="s">
        <v>637</v>
      </c>
      <c r="I553" s="204" t="s">
        <v>638</v>
      </c>
      <c r="J553" s="17" t="s">
        <v>639</v>
      </c>
      <c r="K553" s="17" t="s">
        <v>640</v>
      </c>
    </row>
    <row r="554" spans="1:11" s="237" customFormat="1" ht="13.5" thickTop="1" x14ac:dyDescent="0.2">
      <c r="A554" s="225" t="s">
        <v>641</v>
      </c>
      <c r="B554" s="21" t="s">
        <v>31</v>
      </c>
      <c r="C554" s="225" t="s">
        <v>1190</v>
      </c>
      <c r="D554" s="21" t="s">
        <v>1191</v>
      </c>
      <c r="E554" s="238">
        <v>17.98</v>
      </c>
      <c r="F554" s="238">
        <v>15.16</v>
      </c>
      <c r="G554" s="238">
        <v>60.18</v>
      </c>
      <c r="H554" s="238">
        <v>29.71</v>
      </c>
      <c r="I554" s="238">
        <v>88.27</v>
      </c>
      <c r="J554" s="225" t="s">
        <v>73</v>
      </c>
      <c r="K554" s="225" t="s">
        <v>644</v>
      </c>
    </row>
    <row r="555" spans="1:11" s="237" customFormat="1" ht="12.75" x14ac:dyDescent="0.2">
      <c r="A555" s="225" t="s">
        <v>641</v>
      </c>
      <c r="B555" s="21" t="s">
        <v>651</v>
      </c>
      <c r="C555" s="225" t="s">
        <v>82</v>
      </c>
      <c r="D555" s="21" t="s">
        <v>652</v>
      </c>
      <c r="E555" s="238">
        <v>27</v>
      </c>
      <c r="F555" s="238">
        <v>22.9</v>
      </c>
      <c r="G555" s="238">
        <v>172</v>
      </c>
      <c r="H555" s="238">
        <v>96.33</v>
      </c>
      <c r="I555" s="238">
        <v>345.59</v>
      </c>
      <c r="J555" s="225" t="s">
        <v>24</v>
      </c>
      <c r="K555" s="225" t="s">
        <v>644</v>
      </c>
    </row>
    <row r="556" spans="1:11" s="237" customFormat="1" ht="12.75" x14ac:dyDescent="0.2">
      <c r="A556" s="225" t="s">
        <v>641</v>
      </c>
      <c r="B556" s="21" t="s">
        <v>670</v>
      </c>
      <c r="C556" s="225" t="s">
        <v>80</v>
      </c>
      <c r="D556" s="21" t="s">
        <v>671</v>
      </c>
      <c r="E556" s="238">
        <v>22</v>
      </c>
      <c r="F556" s="238">
        <v>18</v>
      </c>
      <c r="G556" s="238">
        <v>108</v>
      </c>
      <c r="H556" s="238">
        <v>49</v>
      </c>
      <c r="I556" s="238">
        <v>378.78</v>
      </c>
      <c r="J556" s="225" t="s">
        <v>79</v>
      </c>
      <c r="K556" s="225" t="s">
        <v>644</v>
      </c>
    </row>
    <row r="557" spans="1:11" s="237" customFormat="1" ht="12.75" x14ac:dyDescent="0.2">
      <c r="A557" s="225" t="s">
        <v>641</v>
      </c>
      <c r="B557" s="21" t="s">
        <v>1161</v>
      </c>
      <c r="C557" s="225" t="s">
        <v>75</v>
      </c>
      <c r="D557" s="21" t="s">
        <v>1164</v>
      </c>
      <c r="E557" s="238">
        <v>16.14</v>
      </c>
      <c r="F557" s="238">
        <v>11</v>
      </c>
      <c r="G557" s="238">
        <v>31</v>
      </c>
      <c r="H557" s="238">
        <v>28.53</v>
      </c>
      <c r="I557" s="238">
        <v>80.900000000000006</v>
      </c>
      <c r="J557" s="225" t="s">
        <v>1192</v>
      </c>
      <c r="K557" s="225" t="s">
        <v>644</v>
      </c>
    </row>
    <row r="558" spans="1:11" s="237" customFormat="1" ht="12.75" x14ac:dyDescent="0.2">
      <c r="A558" s="225" t="s">
        <v>641</v>
      </c>
      <c r="B558" s="21" t="s">
        <v>664</v>
      </c>
      <c r="C558" s="225" t="s">
        <v>60</v>
      </c>
      <c r="D558" s="21" t="s">
        <v>665</v>
      </c>
      <c r="E558" s="238">
        <v>24</v>
      </c>
      <c r="F558" s="238">
        <v>18.2</v>
      </c>
      <c r="G558" s="238">
        <v>75.61</v>
      </c>
      <c r="H558" s="238">
        <v>59.16</v>
      </c>
      <c r="I558" s="238">
        <v>220.65</v>
      </c>
      <c r="J558" s="225" t="s">
        <v>59</v>
      </c>
      <c r="K558" s="225" t="s">
        <v>644</v>
      </c>
    </row>
    <row r="559" spans="1:11" s="237" customFormat="1" ht="12.75" x14ac:dyDescent="0.2">
      <c r="A559" s="225" t="s">
        <v>641</v>
      </c>
      <c r="B559" s="21" t="s">
        <v>645</v>
      </c>
      <c r="C559" s="225" t="s">
        <v>11</v>
      </c>
      <c r="D559" s="21" t="s">
        <v>646</v>
      </c>
      <c r="E559" s="238">
        <v>27.5</v>
      </c>
      <c r="F559" s="238">
        <v>22</v>
      </c>
      <c r="G559" s="238">
        <v>215</v>
      </c>
      <c r="H559" s="238">
        <v>115.16</v>
      </c>
      <c r="I559" s="238">
        <v>161.81</v>
      </c>
      <c r="J559" s="225" t="s">
        <v>14</v>
      </c>
      <c r="K559" s="225" t="s">
        <v>644</v>
      </c>
    </row>
    <row r="560" spans="1:11" s="237" customFormat="1" ht="12.75" x14ac:dyDescent="0.2">
      <c r="A560" s="225" t="s">
        <v>641</v>
      </c>
      <c r="B560" s="21" t="s">
        <v>649</v>
      </c>
      <c r="C560" s="225" t="s">
        <v>19</v>
      </c>
      <c r="D560" s="21" t="s">
        <v>650</v>
      </c>
      <c r="E560" s="238">
        <v>26.5</v>
      </c>
      <c r="F560" s="238">
        <v>21</v>
      </c>
      <c r="G560" s="238">
        <v>182.85</v>
      </c>
      <c r="H560" s="238">
        <v>124.71</v>
      </c>
      <c r="I560" s="238">
        <v>308.91000000000003</v>
      </c>
      <c r="J560" s="225" t="s">
        <v>14</v>
      </c>
      <c r="K560" s="225" t="s">
        <v>644</v>
      </c>
    </row>
    <row r="561" spans="1:11" s="237" customFormat="1" ht="12.75" x14ac:dyDescent="0.2">
      <c r="A561" s="225" t="s">
        <v>641</v>
      </c>
      <c r="B561" s="21" t="s">
        <v>1162</v>
      </c>
      <c r="C561" s="225" t="s">
        <v>1163</v>
      </c>
      <c r="D561" s="21" t="s">
        <v>1165</v>
      </c>
      <c r="E561" s="238">
        <v>29.5</v>
      </c>
      <c r="F561" s="238">
        <v>24</v>
      </c>
      <c r="G561" s="238">
        <v>244</v>
      </c>
      <c r="H561" s="238">
        <v>148.69</v>
      </c>
      <c r="I561" s="238">
        <v>232.42</v>
      </c>
      <c r="J561" s="225" t="s">
        <v>14</v>
      </c>
      <c r="K561" s="225" t="s">
        <v>644</v>
      </c>
    </row>
    <row r="562" spans="1:11" s="237" customFormat="1" ht="12.75" x14ac:dyDescent="0.2">
      <c r="A562" s="225" t="s">
        <v>641</v>
      </c>
      <c r="B562" s="21" t="s">
        <v>666</v>
      </c>
      <c r="C562" s="225" t="s">
        <v>70</v>
      </c>
      <c r="D562" s="21" t="s">
        <v>667</v>
      </c>
      <c r="E562" s="238">
        <v>10.58</v>
      </c>
      <c r="F562" s="238">
        <v>9</v>
      </c>
      <c r="G562" s="238">
        <v>6.25</v>
      </c>
      <c r="H562" s="238">
        <v>6.03</v>
      </c>
      <c r="I562" s="238">
        <v>62.52</v>
      </c>
      <c r="J562" s="225" t="s">
        <v>73</v>
      </c>
      <c r="K562" s="225" t="s">
        <v>644</v>
      </c>
    </row>
    <row r="563" spans="1:11" s="237" customFormat="1" ht="12.75" x14ac:dyDescent="0.2">
      <c r="A563" s="225" t="s">
        <v>641</v>
      </c>
      <c r="B563" s="21" t="s">
        <v>816</v>
      </c>
      <c r="C563" s="225" t="s">
        <v>236</v>
      </c>
      <c r="D563" s="21" t="s">
        <v>817</v>
      </c>
      <c r="E563" s="238">
        <v>24.36</v>
      </c>
      <c r="F563" s="238">
        <v>22</v>
      </c>
      <c r="G563" s="238">
        <v>204.31</v>
      </c>
      <c r="H563" s="238">
        <v>132.52000000000001</v>
      </c>
      <c r="I563" s="238">
        <v>250.07</v>
      </c>
      <c r="J563" s="225" t="s">
        <v>14</v>
      </c>
      <c r="K563" s="225" t="s">
        <v>644</v>
      </c>
    </row>
    <row r="564" spans="1:11" s="237" customFormat="1" ht="12.75" x14ac:dyDescent="0.2">
      <c r="A564" s="225" t="s">
        <v>641</v>
      </c>
      <c r="B564" s="21" t="s">
        <v>655</v>
      </c>
      <c r="C564" s="225" t="s">
        <v>37</v>
      </c>
      <c r="D564" s="21" t="s">
        <v>656</v>
      </c>
      <c r="E564" s="238">
        <v>13.2</v>
      </c>
      <c r="F564" s="238">
        <v>11.1</v>
      </c>
      <c r="G564" s="238">
        <v>14.32</v>
      </c>
      <c r="H564" s="238">
        <v>13.54</v>
      </c>
      <c r="I564" s="238">
        <v>55.16</v>
      </c>
      <c r="J564" s="225" t="s">
        <v>29</v>
      </c>
      <c r="K564" s="225" t="s">
        <v>657</v>
      </c>
    </row>
    <row r="565" spans="1:11" s="237" customFormat="1" ht="12.75" x14ac:dyDescent="0.2">
      <c r="A565" s="225" t="s">
        <v>641</v>
      </c>
      <c r="B565" s="21" t="s">
        <v>668</v>
      </c>
      <c r="C565" s="225" t="s">
        <v>74</v>
      </c>
      <c r="D565" s="21" t="s">
        <v>669</v>
      </c>
      <c r="E565" s="238">
        <v>11.96</v>
      </c>
      <c r="F565" s="238">
        <v>10.050000000000001</v>
      </c>
      <c r="G565" s="238">
        <v>9.11</v>
      </c>
      <c r="H565" s="238">
        <v>14.05</v>
      </c>
      <c r="I565" s="238">
        <v>66.19</v>
      </c>
      <c r="J565" s="225" t="s">
        <v>73</v>
      </c>
      <c r="K565" s="225" t="s">
        <v>657</v>
      </c>
    </row>
    <row r="566" spans="1:11" s="237" customFormat="1" ht="12.75" x14ac:dyDescent="0.2">
      <c r="A566" s="225" t="s">
        <v>641</v>
      </c>
      <c r="B566" s="21" t="s">
        <v>647</v>
      </c>
      <c r="C566" s="225" t="s">
        <v>17</v>
      </c>
      <c r="D566" s="21" t="s">
        <v>648</v>
      </c>
      <c r="E566" s="238">
        <v>28.5</v>
      </c>
      <c r="F566" s="238">
        <v>22.6</v>
      </c>
      <c r="G566" s="238">
        <v>243</v>
      </c>
      <c r="H566" s="238">
        <v>148.07</v>
      </c>
      <c r="I566" s="238">
        <v>294.12</v>
      </c>
      <c r="J566" s="225" t="s">
        <v>14</v>
      </c>
      <c r="K566" s="225" t="s">
        <v>644</v>
      </c>
    </row>
    <row r="567" spans="1:11" s="237" customFormat="1" ht="12.75" x14ac:dyDescent="0.2">
      <c r="A567" s="225" t="s">
        <v>641</v>
      </c>
      <c r="B567" s="21" t="s">
        <v>653</v>
      </c>
      <c r="C567" s="225" t="s">
        <v>22</v>
      </c>
      <c r="D567" s="21" t="s">
        <v>654</v>
      </c>
      <c r="E567" s="238">
        <v>32</v>
      </c>
      <c r="F567" s="238">
        <v>26</v>
      </c>
      <c r="G567" s="238">
        <v>309</v>
      </c>
      <c r="H567" s="238">
        <v>149.80000000000001</v>
      </c>
      <c r="I567" s="238">
        <v>551.62</v>
      </c>
      <c r="J567" s="225" t="s">
        <v>24</v>
      </c>
      <c r="K567" s="225" t="s">
        <v>644</v>
      </c>
    </row>
    <row r="568" spans="1:11" s="237" customFormat="1" ht="12.75" x14ac:dyDescent="0.2">
      <c r="A568" s="225" t="s">
        <v>641</v>
      </c>
      <c r="B568" s="21" t="s">
        <v>672</v>
      </c>
      <c r="C568" s="225" t="s">
        <v>87</v>
      </c>
      <c r="D568" s="21" t="s">
        <v>673</v>
      </c>
      <c r="E568" s="238">
        <v>15.95</v>
      </c>
      <c r="F568" s="238">
        <v>12.76</v>
      </c>
      <c r="G568" s="238">
        <v>52.36</v>
      </c>
      <c r="H568" s="238">
        <v>19.98</v>
      </c>
      <c r="I568" s="238">
        <v>94.14</v>
      </c>
      <c r="J568" s="225" t="s">
        <v>89</v>
      </c>
      <c r="K568" s="225" t="s">
        <v>644</v>
      </c>
    </row>
    <row r="569" spans="1:11" s="237" customFormat="1" ht="12.75" x14ac:dyDescent="0.2">
      <c r="A569" s="225" t="s">
        <v>641</v>
      </c>
      <c r="B569" s="21" t="s">
        <v>660</v>
      </c>
      <c r="C569" s="225" t="s">
        <v>334</v>
      </c>
      <c r="D569" s="21" t="s">
        <v>661</v>
      </c>
      <c r="E569" s="238">
        <v>9.8000000000000007</v>
      </c>
      <c r="F569" s="238">
        <v>8.4</v>
      </c>
      <c r="G569" s="238">
        <v>4.3099999999999996</v>
      </c>
      <c r="H569" s="238">
        <v>8.18</v>
      </c>
      <c r="I569" s="238">
        <v>33.1</v>
      </c>
      <c r="J569" s="225" t="s">
        <v>29</v>
      </c>
      <c r="K569" s="225" t="s">
        <v>657</v>
      </c>
    </row>
    <row r="570" spans="1:11" s="237" customFormat="1" ht="12.75" x14ac:dyDescent="0.2">
      <c r="A570" s="225" t="s">
        <v>641</v>
      </c>
      <c r="B570" s="21" t="s">
        <v>642</v>
      </c>
      <c r="C570" s="225" t="s">
        <v>574</v>
      </c>
      <c r="D570" s="21" t="s">
        <v>643</v>
      </c>
      <c r="E570" s="238">
        <v>32.200000000000003</v>
      </c>
      <c r="F570" s="238">
        <v>26</v>
      </c>
      <c r="G570" s="238">
        <v>284</v>
      </c>
      <c r="H570" s="238">
        <v>149.52000000000001</v>
      </c>
      <c r="I570" s="238">
        <v>930.88</v>
      </c>
      <c r="J570" s="225" t="s">
        <v>14</v>
      </c>
      <c r="K570" s="225" t="s">
        <v>644</v>
      </c>
    </row>
    <row r="571" spans="1:11" s="237" customFormat="1" ht="12.75" x14ac:dyDescent="0.2">
      <c r="A571" s="225" t="s">
        <v>641</v>
      </c>
      <c r="B571" s="21" t="s">
        <v>662</v>
      </c>
      <c r="C571" s="225" t="s">
        <v>52</v>
      </c>
      <c r="D571" s="21" t="s">
        <v>663</v>
      </c>
      <c r="E571" s="238">
        <v>6.2</v>
      </c>
      <c r="F571" s="238">
        <v>4.96</v>
      </c>
      <c r="G571" s="238">
        <v>1.54</v>
      </c>
      <c r="H571" s="238">
        <v>2.92</v>
      </c>
      <c r="I571" s="238">
        <v>22.06</v>
      </c>
      <c r="J571" s="225" t="s">
        <v>29</v>
      </c>
      <c r="K571" s="225" t="s">
        <v>657</v>
      </c>
    </row>
    <row r="572" spans="1:11" x14ac:dyDescent="0.25">
      <c r="A572" s="201" t="str">
        <f>"TOTAL "&amp;A571</f>
        <v>TOTAL Aviles</v>
      </c>
      <c r="B572" s="208"/>
      <c r="C572" s="221" t="s">
        <v>1283</v>
      </c>
      <c r="D572" s="208"/>
      <c r="E572" s="201">
        <v>375.37</v>
      </c>
      <c r="F572" s="201">
        <v>305.12999999999994</v>
      </c>
      <c r="G572" s="201">
        <v>2216.8399999999992</v>
      </c>
      <c r="H572" s="201">
        <v>1295.8999999999999</v>
      </c>
      <c r="I572" s="201">
        <v>4177.1899999999996</v>
      </c>
      <c r="J572" s="227"/>
      <c r="K572" s="207"/>
    </row>
    <row r="573" spans="1:11" s="237" customFormat="1" ht="12.75" x14ac:dyDescent="0.2">
      <c r="A573" s="225" t="s">
        <v>611</v>
      </c>
      <c r="B573" s="21" t="s">
        <v>676</v>
      </c>
      <c r="C573" s="225" t="s">
        <v>576</v>
      </c>
      <c r="D573" s="21" t="s">
        <v>677</v>
      </c>
      <c r="E573" s="238">
        <v>9.9499999999999993</v>
      </c>
      <c r="F573" s="238">
        <v>8.35</v>
      </c>
      <c r="G573" s="238">
        <v>5.2</v>
      </c>
      <c r="H573" s="238">
        <v>10.49</v>
      </c>
      <c r="I573" s="238">
        <v>29.42</v>
      </c>
      <c r="J573" s="225" t="s">
        <v>29</v>
      </c>
      <c r="K573" s="225" t="s">
        <v>657</v>
      </c>
    </row>
    <row r="574" spans="1:11" s="237" customFormat="1" ht="12.75" x14ac:dyDescent="0.2">
      <c r="A574" s="225" t="s">
        <v>611</v>
      </c>
      <c r="B574" s="21" t="s">
        <v>678</v>
      </c>
      <c r="C574" s="225" t="s">
        <v>44</v>
      </c>
      <c r="D574" s="21" t="s">
        <v>679</v>
      </c>
      <c r="E574" s="238">
        <v>6.2</v>
      </c>
      <c r="F574" s="238"/>
      <c r="G574" s="238">
        <v>1.66</v>
      </c>
      <c r="H574" s="238">
        <v>1.36</v>
      </c>
      <c r="I574" s="238">
        <v>18.39</v>
      </c>
      <c r="J574" s="225" t="s">
        <v>29</v>
      </c>
      <c r="K574" s="225" t="s">
        <v>657</v>
      </c>
    </row>
    <row r="575" spans="1:11" s="237" customFormat="1" ht="12.75" x14ac:dyDescent="0.2">
      <c r="A575" s="225" t="s">
        <v>611</v>
      </c>
      <c r="B575" s="21" t="s">
        <v>674</v>
      </c>
      <c r="C575" s="225" t="s">
        <v>33</v>
      </c>
      <c r="D575" s="21" t="s">
        <v>675</v>
      </c>
      <c r="E575" s="238">
        <v>6.7</v>
      </c>
      <c r="F575" s="238"/>
      <c r="G575" s="238">
        <v>1.86</v>
      </c>
      <c r="H575" s="238">
        <v>1.54</v>
      </c>
      <c r="I575" s="238">
        <v>22.06</v>
      </c>
      <c r="J575" s="225" t="s">
        <v>29</v>
      </c>
      <c r="K575" s="225" t="s">
        <v>657</v>
      </c>
    </row>
    <row r="576" spans="1:11" s="237" customFormat="1" ht="12.75" x14ac:dyDescent="0.2">
      <c r="A576" s="225" t="s">
        <v>611</v>
      </c>
      <c r="B576" s="21" t="s">
        <v>680</v>
      </c>
      <c r="C576" s="225" t="s">
        <v>50</v>
      </c>
      <c r="D576" s="21" t="s">
        <v>681</v>
      </c>
      <c r="E576" s="238">
        <v>6.5</v>
      </c>
      <c r="F576" s="238"/>
      <c r="G576" s="238">
        <v>1.5</v>
      </c>
      <c r="H576" s="238">
        <v>1.82</v>
      </c>
      <c r="I576" s="238">
        <v>29.42</v>
      </c>
      <c r="J576" s="225" t="s">
        <v>29</v>
      </c>
      <c r="K576" s="225" t="s">
        <v>657</v>
      </c>
    </row>
    <row r="577" spans="1:11" x14ac:dyDescent="0.25">
      <c r="A577" s="201" t="str">
        <f>"TOTAL "&amp;A576</f>
        <v>TOTAL Bañugues</v>
      </c>
      <c r="B577" s="208"/>
      <c r="C577" s="221" t="s">
        <v>1261</v>
      </c>
      <c r="D577" s="208"/>
      <c r="E577" s="201">
        <v>29.349999999999998</v>
      </c>
      <c r="F577" s="201">
        <v>8.35</v>
      </c>
      <c r="G577" s="201">
        <v>10.220000000000001</v>
      </c>
      <c r="H577" s="201">
        <v>15.21</v>
      </c>
      <c r="I577" s="201">
        <v>99.29</v>
      </c>
      <c r="J577" s="227"/>
      <c r="K577" s="207"/>
    </row>
    <row r="578" spans="1:11" s="237" customFormat="1" ht="12.75" x14ac:dyDescent="0.2">
      <c r="A578" s="225" t="s">
        <v>612</v>
      </c>
      <c r="B578" s="21" t="s">
        <v>697</v>
      </c>
      <c r="C578" s="225" t="s">
        <v>108</v>
      </c>
      <c r="D578" s="21" t="s">
        <v>698</v>
      </c>
      <c r="E578" s="238">
        <v>13.1</v>
      </c>
      <c r="F578" s="238">
        <v>10.93</v>
      </c>
      <c r="G578" s="238">
        <v>11.58</v>
      </c>
      <c r="H578" s="238">
        <v>11.3</v>
      </c>
      <c r="I578" s="238">
        <v>88.26</v>
      </c>
      <c r="J578" s="225" t="s">
        <v>89</v>
      </c>
      <c r="K578" s="225" t="s">
        <v>657</v>
      </c>
    </row>
    <row r="579" spans="1:11" s="237" customFormat="1" ht="12.75" x14ac:dyDescent="0.2">
      <c r="A579" s="225" t="s">
        <v>612</v>
      </c>
      <c r="B579" s="21" t="s">
        <v>682</v>
      </c>
      <c r="C579" s="225" t="s">
        <v>94</v>
      </c>
      <c r="D579" s="21" t="s">
        <v>683</v>
      </c>
      <c r="E579" s="238">
        <v>10.98</v>
      </c>
      <c r="F579" s="238">
        <v>7.95</v>
      </c>
      <c r="G579" s="238">
        <v>6.27</v>
      </c>
      <c r="H579" s="238">
        <v>5.0199999999999996</v>
      </c>
      <c r="I579" s="238">
        <v>44.13</v>
      </c>
      <c r="J579" s="225" t="s">
        <v>29</v>
      </c>
      <c r="K579" s="225" t="s">
        <v>644</v>
      </c>
    </row>
    <row r="580" spans="1:11" s="237" customFormat="1" ht="12.75" x14ac:dyDescent="0.2">
      <c r="A580" s="225" t="s">
        <v>612</v>
      </c>
      <c r="B580" s="21" t="s">
        <v>684</v>
      </c>
      <c r="C580" s="225" t="s">
        <v>97</v>
      </c>
      <c r="D580" s="21" t="s">
        <v>685</v>
      </c>
      <c r="E580" s="238">
        <v>11</v>
      </c>
      <c r="F580" s="238">
        <v>8.84</v>
      </c>
      <c r="G580" s="238">
        <v>9</v>
      </c>
      <c r="H580" s="238">
        <v>9.94</v>
      </c>
      <c r="I580" s="238">
        <v>55.16</v>
      </c>
      <c r="J580" s="225" t="s">
        <v>29</v>
      </c>
      <c r="K580" s="225" t="s">
        <v>657</v>
      </c>
    </row>
    <row r="581" spans="1:11" s="237" customFormat="1" ht="12.75" x14ac:dyDescent="0.2">
      <c r="A581" s="225" t="s">
        <v>612</v>
      </c>
      <c r="B581" s="21" t="s">
        <v>691</v>
      </c>
      <c r="C581" s="225" t="s">
        <v>100</v>
      </c>
      <c r="D581" s="21" t="s">
        <v>692</v>
      </c>
      <c r="E581" s="238">
        <v>15.5</v>
      </c>
      <c r="F581" s="238">
        <v>12.75</v>
      </c>
      <c r="G581" s="238">
        <v>23</v>
      </c>
      <c r="H581" s="238">
        <v>19.98</v>
      </c>
      <c r="I581" s="238">
        <v>106.65</v>
      </c>
      <c r="J581" s="225" t="s">
        <v>86</v>
      </c>
      <c r="K581" s="225" t="s">
        <v>644</v>
      </c>
    </row>
    <row r="582" spans="1:11" s="237" customFormat="1" ht="12.75" x14ac:dyDescent="0.2">
      <c r="A582" s="225" t="s">
        <v>612</v>
      </c>
      <c r="B582" s="21" t="s">
        <v>693</v>
      </c>
      <c r="C582" s="225" t="s">
        <v>103</v>
      </c>
      <c r="D582" s="21" t="s">
        <v>694</v>
      </c>
      <c r="E582" s="238">
        <v>16</v>
      </c>
      <c r="F582" s="238">
        <v>13.2</v>
      </c>
      <c r="G582" s="238">
        <v>27.22</v>
      </c>
      <c r="H582" s="238">
        <v>25.38</v>
      </c>
      <c r="I582" s="238">
        <v>102.97</v>
      </c>
      <c r="J582" s="225" t="s">
        <v>86</v>
      </c>
      <c r="K582" s="225" t="s">
        <v>644</v>
      </c>
    </row>
    <row r="583" spans="1:11" s="237" customFormat="1" ht="12.75" x14ac:dyDescent="0.2">
      <c r="A583" s="225" t="s">
        <v>612</v>
      </c>
      <c r="B583" s="21" t="s">
        <v>686</v>
      </c>
      <c r="C583" s="225" t="s">
        <v>289</v>
      </c>
      <c r="D583" s="21" t="s">
        <v>687</v>
      </c>
      <c r="E583" s="238">
        <v>11</v>
      </c>
      <c r="F583" s="238">
        <v>9</v>
      </c>
      <c r="G583" s="238">
        <v>6.4</v>
      </c>
      <c r="H583" s="238">
        <v>6.61</v>
      </c>
      <c r="I583" s="238">
        <v>77.959999999999994</v>
      </c>
      <c r="J583" s="225" t="s">
        <v>29</v>
      </c>
      <c r="K583" s="225" t="s">
        <v>644</v>
      </c>
    </row>
    <row r="584" spans="1:11" s="237" customFormat="1" ht="12.75" x14ac:dyDescent="0.2">
      <c r="A584" s="225" t="s">
        <v>612</v>
      </c>
      <c r="B584" s="21" t="s">
        <v>695</v>
      </c>
      <c r="C584" s="225" t="s">
        <v>105</v>
      </c>
      <c r="D584" s="21" t="s">
        <v>696</v>
      </c>
      <c r="E584" s="238">
        <v>17.7</v>
      </c>
      <c r="F584" s="238">
        <v>14.8</v>
      </c>
      <c r="G584" s="238">
        <v>35.61</v>
      </c>
      <c r="H584" s="238">
        <v>33.67</v>
      </c>
      <c r="I584" s="238">
        <v>176.52</v>
      </c>
      <c r="J584" s="225" t="s">
        <v>89</v>
      </c>
      <c r="K584" s="225" t="s">
        <v>644</v>
      </c>
    </row>
    <row r="585" spans="1:11" s="237" customFormat="1" x14ac:dyDescent="0.25">
      <c r="A585" s="201" t="str">
        <f>"TOTAL "&amp;A584</f>
        <v>TOTAL Bustio</v>
      </c>
      <c r="B585" s="208"/>
      <c r="C585" s="221" t="s">
        <v>1281</v>
      </c>
      <c r="D585" s="208"/>
      <c r="E585" s="201">
        <v>95.28</v>
      </c>
      <c r="F585" s="201">
        <v>77.47</v>
      </c>
      <c r="G585" s="201">
        <v>119.08</v>
      </c>
      <c r="H585" s="201">
        <v>111.89999999999999</v>
      </c>
      <c r="I585" s="201">
        <v>651.65000000000009</v>
      </c>
      <c r="J585" s="227"/>
      <c r="K585" s="207"/>
    </row>
    <row r="586" spans="1:11" s="237" customFormat="1" ht="12.75" x14ac:dyDescent="0.2">
      <c r="A586" s="225" t="s">
        <v>699</v>
      </c>
      <c r="B586" s="21" t="s">
        <v>700</v>
      </c>
      <c r="C586" s="225" t="s">
        <v>110</v>
      </c>
      <c r="D586" s="21" t="s">
        <v>701</v>
      </c>
      <c r="E586" s="238">
        <v>10.3</v>
      </c>
      <c r="F586" s="238">
        <v>8.6</v>
      </c>
      <c r="G586" s="238">
        <v>8.5500000000000007</v>
      </c>
      <c r="H586" s="238">
        <v>7.83</v>
      </c>
      <c r="I586" s="238">
        <v>17.649999999999999</v>
      </c>
      <c r="J586" s="225" t="s">
        <v>29</v>
      </c>
      <c r="K586" s="225" t="s">
        <v>657</v>
      </c>
    </row>
    <row r="587" spans="1:11" s="237" customFormat="1" ht="12.75" x14ac:dyDescent="0.2">
      <c r="A587" s="225" t="s">
        <v>699</v>
      </c>
      <c r="B587" s="21" t="s">
        <v>708</v>
      </c>
      <c r="C587" s="225" t="s">
        <v>121</v>
      </c>
      <c r="D587" s="21" t="s">
        <v>709</v>
      </c>
      <c r="E587" s="238">
        <v>7.5</v>
      </c>
      <c r="F587" s="238">
        <v>6.07</v>
      </c>
      <c r="G587" s="238">
        <v>1.51</v>
      </c>
      <c r="H587" s="238">
        <v>2.5299999999999998</v>
      </c>
      <c r="I587" s="238">
        <v>8.83</v>
      </c>
      <c r="J587" s="225" t="s">
        <v>29</v>
      </c>
      <c r="K587" s="225" t="s">
        <v>657</v>
      </c>
    </row>
    <row r="588" spans="1:11" s="237" customFormat="1" ht="12.75" x14ac:dyDescent="0.2">
      <c r="A588" s="225" t="s">
        <v>699</v>
      </c>
      <c r="B588" s="21" t="s">
        <v>706</v>
      </c>
      <c r="C588" s="225" t="s">
        <v>120</v>
      </c>
      <c r="D588" s="21" t="s">
        <v>707</v>
      </c>
      <c r="E588" s="238">
        <v>7.99</v>
      </c>
      <c r="F588" s="238">
        <v>6.84</v>
      </c>
      <c r="G588" s="238">
        <v>3.87</v>
      </c>
      <c r="H588" s="238">
        <v>4.7</v>
      </c>
      <c r="I588" s="238">
        <v>29.42</v>
      </c>
      <c r="J588" s="225" t="s">
        <v>29</v>
      </c>
      <c r="K588" s="225" t="s">
        <v>657</v>
      </c>
    </row>
    <row r="589" spans="1:11" s="237" customFormat="1" ht="12.75" x14ac:dyDescent="0.2">
      <c r="A589" s="225" t="s">
        <v>699</v>
      </c>
      <c r="B589" s="21" t="s">
        <v>710</v>
      </c>
      <c r="C589" s="225" t="s">
        <v>711</v>
      </c>
      <c r="D589" s="21" t="s">
        <v>712</v>
      </c>
      <c r="E589" s="238">
        <v>12.99</v>
      </c>
      <c r="F589" s="238"/>
      <c r="G589" s="238">
        <v>19.989999999999998</v>
      </c>
      <c r="H589" s="238">
        <v>30.81</v>
      </c>
      <c r="I589" s="238">
        <v>95.61</v>
      </c>
      <c r="J589" s="225" t="s">
        <v>86</v>
      </c>
      <c r="K589" s="225" t="s">
        <v>713</v>
      </c>
    </row>
    <row r="590" spans="1:11" s="237" customFormat="1" x14ac:dyDescent="0.25">
      <c r="A590" s="201" t="str">
        <f>"TOTAL "&amp;A589</f>
        <v>TOTAL Candas</v>
      </c>
      <c r="B590" s="208"/>
      <c r="C590" s="221" t="s">
        <v>1261</v>
      </c>
      <c r="D590" s="208"/>
      <c r="E590" s="201">
        <v>38.78</v>
      </c>
      <c r="F590" s="201">
        <v>21.509999999999998</v>
      </c>
      <c r="G590" s="201">
        <v>33.92</v>
      </c>
      <c r="H590" s="201">
        <v>45.87</v>
      </c>
      <c r="I590" s="201">
        <v>151.51</v>
      </c>
      <c r="J590" s="227"/>
      <c r="K590" s="207"/>
    </row>
    <row r="591" spans="1:11" s="237" customFormat="1" ht="12.75" x14ac:dyDescent="0.2">
      <c r="A591" s="225" t="s">
        <v>614</v>
      </c>
      <c r="B591" s="21" t="s">
        <v>31</v>
      </c>
      <c r="C591" s="225" t="s">
        <v>1193</v>
      </c>
      <c r="D591" s="21" t="s">
        <v>1194</v>
      </c>
      <c r="E591" s="238">
        <v>6.7</v>
      </c>
      <c r="F591" s="238"/>
      <c r="G591" s="238">
        <v>1.82</v>
      </c>
      <c r="H591" s="238"/>
      <c r="I591" s="238">
        <v>22.06</v>
      </c>
      <c r="J591" s="225" t="s">
        <v>29</v>
      </c>
      <c r="K591" s="225" t="s">
        <v>713</v>
      </c>
    </row>
    <row r="592" spans="1:11" s="237" customFormat="1" ht="12.75" x14ac:dyDescent="0.2">
      <c r="A592" s="225" t="s">
        <v>614</v>
      </c>
      <c r="B592" s="21" t="s">
        <v>779</v>
      </c>
      <c r="C592" s="225" t="s">
        <v>196</v>
      </c>
      <c r="D592" s="21" t="s">
        <v>780</v>
      </c>
      <c r="E592" s="238">
        <v>6.9</v>
      </c>
      <c r="F592" s="238"/>
      <c r="G592" s="238">
        <v>1.23</v>
      </c>
      <c r="H592" s="238">
        <v>2.58</v>
      </c>
      <c r="I592" s="238">
        <v>29.42</v>
      </c>
      <c r="J592" s="225" t="s">
        <v>29</v>
      </c>
      <c r="K592" s="225" t="s">
        <v>716</v>
      </c>
    </row>
    <row r="593" spans="1:11" s="237" customFormat="1" ht="12.75" x14ac:dyDescent="0.2">
      <c r="A593" s="225" t="s">
        <v>614</v>
      </c>
      <c r="B593" s="21" t="s">
        <v>749</v>
      </c>
      <c r="C593" s="225" t="s">
        <v>167</v>
      </c>
      <c r="D593" s="21" t="s">
        <v>750</v>
      </c>
      <c r="E593" s="238">
        <v>6</v>
      </c>
      <c r="F593" s="238"/>
      <c r="G593" s="238">
        <v>1.27</v>
      </c>
      <c r="H593" s="238">
        <v>2.42</v>
      </c>
      <c r="I593" s="238">
        <v>18.39</v>
      </c>
      <c r="J593" s="225" t="s">
        <v>29</v>
      </c>
      <c r="K593" s="225" t="s">
        <v>716</v>
      </c>
    </row>
    <row r="594" spans="1:11" s="237" customFormat="1" ht="12.75" x14ac:dyDescent="0.2">
      <c r="A594" s="225" t="s">
        <v>614</v>
      </c>
      <c r="B594" s="21" t="s">
        <v>721</v>
      </c>
      <c r="C594" s="225" t="s">
        <v>136</v>
      </c>
      <c r="D594" s="21" t="s">
        <v>722</v>
      </c>
      <c r="E594" s="238">
        <v>13.6</v>
      </c>
      <c r="F594" s="238"/>
      <c r="G594" s="238">
        <v>7.03</v>
      </c>
      <c r="H594" s="238">
        <v>8.8000000000000007</v>
      </c>
      <c r="I594" s="238">
        <v>70.61</v>
      </c>
      <c r="J594" s="225" t="s">
        <v>29</v>
      </c>
      <c r="K594" s="225" t="s">
        <v>716</v>
      </c>
    </row>
    <row r="595" spans="1:11" s="237" customFormat="1" ht="12.75" x14ac:dyDescent="0.2">
      <c r="A595" s="225" t="s">
        <v>614</v>
      </c>
      <c r="B595" s="21" t="s">
        <v>714</v>
      </c>
      <c r="C595" s="225" t="s">
        <v>126</v>
      </c>
      <c r="D595" s="21" t="s">
        <v>715</v>
      </c>
      <c r="E595" s="238">
        <v>6</v>
      </c>
      <c r="F595" s="238"/>
      <c r="G595" s="238">
        <v>1.1499999999999999</v>
      </c>
      <c r="H595" s="238">
        <v>2.2000000000000002</v>
      </c>
      <c r="I595" s="238">
        <v>18.39</v>
      </c>
      <c r="J595" s="225" t="s">
        <v>29</v>
      </c>
      <c r="K595" s="225" t="s">
        <v>716</v>
      </c>
    </row>
    <row r="596" spans="1:11" s="237" customFormat="1" ht="12.75" x14ac:dyDescent="0.2">
      <c r="A596" s="225" t="s">
        <v>614</v>
      </c>
      <c r="B596" s="21" t="s">
        <v>753</v>
      </c>
      <c r="C596" s="225" t="s">
        <v>171</v>
      </c>
      <c r="D596" s="21" t="s">
        <v>754</v>
      </c>
      <c r="E596" s="238">
        <v>9.4</v>
      </c>
      <c r="F596" s="238"/>
      <c r="G596" s="238">
        <v>5.38</v>
      </c>
      <c r="H596" s="238">
        <v>6.01</v>
      </c>
      <c r="I596" s="238">
        <v>58.84</v>
      </c>
      <c r="J596" s="225" t="s">
        <v>29</v>
      </c>
      <c r="K596" s="225" t="s">
        <v>716</v>
      </c>
    </row>
    <row r="597" spans="1:11" s="237" customFormat="1" ht="12.75" x14ac:dyDescent="0.2">
      <c r="A597" s="225" t="s">
        <v>614</v>
      </c>
      <c r="B597" s="21" t="s">
        <v>723</v>
      </c>
      <c r="C597" s="225" t="s">
        <v>138</v>
      </c>
      <c r="D597" s="21" t="s">
        <v>724</v>
      </c>
      <c r="E597" s="238">
        <v>10.7</v>
      </c>
      <c r="F597" s="238"/>
      <c r="G597" s="238">
        <v>6.98</v>
      </c>
      <c r="H597" s="238">
        <v>10.220000000000001</v>
      </c>
      <c r="I597" s="238">
        <v>73.55</v>
      </c>
      <c r="J597" s="225" t="s">
        <v>29</v>
      </c>
      <c r="K597" s="225" t="s">
        <v>716</v>
      </c>
    </row>
    <row r="598" spans="1:11" s="237" customFormat="1" ht="12.75" x14ac:dyDescent="0.2">
      <c r="A598" s="225" t="s">
        <v>614</v>
      </c>
      <c r="B598" s="21" t="s">
        <v>741</v>
      </c>
      <c r="C598" s="225" t="s">
        <v>161</v>
      </c>
      <c r="D598" s="21" t="s">
        <v>742</v>
      </c>
      <c r="E598" s="238">
        <v>9.84</v>
      </c>
      <c r="F598" s="238"/>
      <c r="G598" s="238">
        <v>4.6399999999999997</v>
      </c>
      <c r="H598" s="238">
        <v>9.18</v>
      </c>
      <c r="I598" s="238">
        <v>54.43</v>
      </c>
      <c r="J598" s="225" t="s">
        <v>29</v>
      </c>
      <c r="K598" s="225" t="s">
        <v>716</v>
      </c>
    </row>
    <row r="599" spans="1:11" s="237" customFormat="1" ht="12.75" x14ac:dyDescent="0.2">
      <c r="A599" s="225" t="s">
        <v>614</v>
      </c>
      <c r="B599" s="21" t="s">
        <v>773</v>
      </c>
      <c r="C599" s="225" t="s">
        <v>189</v>
      </c>
      <c r="D599" s="21" t="s">
        <v>774</v>
      </c>
      <c r="E599" s="238">
        <v>6.15</v>
      </c>
      <c r="F599" s="238"/>
      <c r="G599" s="238">
        <v>1.51</v>
      </c>
      <c r="H599" s="238">
        <v>2.2400000000000002</v>
      </c>
      <c r="I599" s="238">
        <v>22.06</v>
      </c>
      <c r="J599" s="225" t="s">
        <v>29</v>
      </c>
      <c r="K599" s="225" t="s">
        <v>716</v>
      </c>
    </row>
    <row r="600" spans="1:11" s="237" customFormat="1" ht="12.75" x14ac:dyDescent="0.2">
      <c r="A600" s="225" t="s">
        <v>614</v>
      </c>
      <c r="B600" s="21" t="s">
        <v>729</v>
      </c>
      <c r="C600" s="225" t="s">
        <v>147</v>
      </c>
      <c r="D600" s="21" t="s">
        <v>730</v>
      </c>
      <c r="E600" s="238">
        <v>7.19</v>
      </c>
      <c r="F600" s="238"/>
      <c r="G600" s="238">
        <v>2.11</v>
      </c>
      <c r="H600" s="238">
        <v>2.25</v>
      </c>
      <c r="I600" s="238">
        <v>17.649999999999999</v>
      </c>
      <c r="J600" s="225" t="s">
        <v>29</v>
      </c>
      <c r="K600" s="225" t="s">
        <v>716</v>
      </c>
    </row>
    <row r="601" spans="1:11" s="237" customFormat="1" ht="12.75" x14ac:dyDescent="0.2">
      <c r="A601" s="225" t="s">
        <v>614</v>
      </c>
      <c r="B601" s="21" t="s">
        <v>719</v>
      </c>
      <c r="C601" s="225" t="s">
        <v>134</v>
      </c>
      <c r="D601" s="21" t="s">
        <v>720</v>
      </c>
      <c r="E601" s="238">
        <v>6.08</v>
      </c>
      <c r="F601" s="238"/>
      <c r="G601" s="238">
        <v>1.17</v>
      </c>
      <c r="H601" s="238">
        <v>2.11</v>
      </c>
      <c r="I601" s="238">
        <v>22.06</v>
      </c>
      <c r="J601" s="225" t="s">
        <v>29</v>
      </c>
      <c r="K601" s="225" t="s">
        <v>716</v>
      </c>
    </row>
    <row r="602" spans="1:11" s="237" customFormat="1" ht="12.75" x14ac:dyDescent="0.2">
      <c r="A602" s="225" t="s">
        <v>614</v>
      </c>
      <c r="B602" s="21" t="s">
        <v>727</v>
      </c>
      <c r="C602" s="225" t="s">
        <v>143</v>
      </c>
      <c r="D602" s="21" t="s">
        <v>728</v>
      </c>
      <c r="E602" s="238">
        <v>6.82</v>
      </c>
      <c r="F602" s="238"/>
      <c r="G602" s="238">
        <v>1.5</v>
      </c>
      <c r="H602" s="238">
        <v>2.2000000000000002</v>
      </c>
      <c r="I602" s="238">
        <v>20.59</v>
      </c>
      <c r="J602" s="225" t="s">
        <v>29</v>
      </c>
      <c r="K602" s="225" t="s">
        <v>716</v>
      </c>
    </row>
    <row r="603" spans="1:11" s="237" customFormat="1" ht="12.75" x14ac:dyDescent="0.2">
      <c r="A603" s="225" t="s">
        <v>614</v>
      </c>
      <c r="B603" s="21" t="s">
        <v>735</v>
      </c>
      <c r="C603" s="225" t="s">
        <v>154</v>
      </c>
      <c r="D603" s="21" t="s">
        <v>736</v>
      </c>
      <c r="E603" s="238">
        <v>9.2100000000000009</v>
      </c>
      <c r="F603" s="238">
        <v>7.38</v>
      </c>
      <c r="G603" s="238">
        <v>3.79</v>
      </c>
      <c r="H603" s="238">
        <v>5.16</v>
      </c>
      <c r="I603" s="238">
        <v>30.89</v>
      </c>
      <c r="J603" s="225" t="s">
        <v>29</v>
      </c>
      <c r="K603" s="225" t="s">
        <v>716</v>
      </c>
    </row>
    <row r="604" spans="1:11" s="237" customFormat="1" ht="12.75" x14ac:dyDescent="0.2">
      <c r="A604" s="225" t="s">
        <v>614</v>
      </c>
      <c r="B604" s="21" t="s">
        <v>717</v>
      </c>
      <c r="C604" s="225" t="s">
        <v>129</v>
      </c>
      <c r="D604" s="21" t="s">
        <v>718</v>
      </c>
      <c r="E604" s="238">
        <v>5.99</v>
      </c>
      <c r="F604" s="238"/>
      <c r="G604" s="238">
        <v>1.45</v>
      </c>
      <c r="H604" s="238">
        <v>2.4300000000000002</v>
      </c>
      <c r="I604" s="238">
        <v>17.28</v>
      </c>
      <c r="J604" s="225" t="s">
        <v>29</v>
      </c>
      <c r="K604" s="225" t="s">
        <v>716</v>
      </c>
    </row>
    <row r="605" spans="1:11" s="237" customFormat="1" ht="12.75" x14ac:dyDescent="0.2">
      <c r="A605" s="225" t="s">
        <v>614</v>
      </c>
      <c r="B605" s="21" t="s">
        <v>809</v>
      </c>
      <c r="C605" s="225" t="s">
        <v>225</v>
      </c>
      <c r="D605" s="21" t="s">
        <v>810</v>
      </c>
      <c r="E605" s="238">
        <v>14.25</v>
      </c>
      <c r="F605" s="238">
        <v>11.42</v>
      </c>
      <c r="G605" s="238">
        <v>14.17</v>
      </c>
      <c r="H605" s="238">
        <v>13.5</v>
      </c>
      <c r="I605" s="238">
        <v>73.55</v>
      </c>
      <c r="J605" s="225" t="s">
        <v>73</v>
      </c>
      <c r="K605" s="225" t="s">
        <v>716</v>
      </c>
    </row>
    <row r="606" spans="1:11" s="237" customFormat="1" ht="12.75" x14ac:dyDescent="0.2">
      <c r="A606" s="225" t="s">
        <v>614</v>
      </c>
      <c r="B606" s="21" t="s">
        <v>763</v>
      </c>
      <c r="C606" s="225" t="s">
        <v>183</v>
      </c>
      <c r="D606" s="21" t="s">
        <v>764</v>
      </c>
      <c r="E606" s="238">
        <v>8.98</v>
      </c>
      <c r="F606" s="238">
        <v>7.35</v>
      </c>
      <c r="G606" s="238">
        <v>4.34</v>
      </c>
      <c r="H606" s="238">
        <v>4.91</v>
      </c>
      <c r="I606" s="238">
        <v>51.48</v>
      </c>
      <c r="J606" s="225" t="s">
        <v>29</v>
      </c>
      <c r="K606" s="225" t="s">
        <v>657</v>
      </c>
    </row>
    <row r="607" spans="1:11" s="237" customFormat="1" ht="12.75" x14ac:dyDescent="0.2">
      <c r="A607" s="225" t="s">
        <v>614</v>
      </c>
      <c r="B607" s="21" t="s">
        <v>805</v>
      </c>
      <c r="C607" s="225" t="s">
        <v>223</v>
      </c>
      <c r="D607" s="21" t="s">
        <v>806</v>
      </c>
      <c r="E607" s="238">
        <v>16</v>
      </c>
      <c r="F607" s="238">
        <v>13</v>
      </c>
      <c r="G607" s="238">
        <v>27.01</v>
      </c>
      <c r="H607" s="238">
        <v>24.8</v>
      </c>
      <c r="I607" s="238">
        <v>95.61</v>
      </c>
      <c r="J607" s="225" t="s">
        <v>73</v>
      </c>
      <c r="K607" s="225" t="s">
        <v>644</v>
      </c>
    </row>
    <row r="608" spans="1:11" s="237" customFormat="1" ht="12.75" x14ac:dyDescent="0.2">
      <c r="A608" s="225" t="s">
        <v>614</v>
      </c>
      <c r="B608" s="21" t="s">
        <v>793</v>
      </c>
      <c r="C608" s="225" t="s">
        <v>212</v>
      </c>
      <c r="D608" s="21" t="s">
        <v>794</v>
      </c>
      <c r="E608" s="238">
        <v>11.3</v>
      </c>
      <c r="F608" s="238">
        <v>9.65</v>
      </c>
      <c r="G608" s="238">
        <v>8.7100000000000009</v>
      </c>
      <c r="H608" s="238">
        <v>9.86</v>
      </c>
      <c r="I608" s="238">
        <v>20.59</v>
      </c>
      <c r="J608" s="225" t="s">
        <v>73</v>
      </c>
      <c r="K608" s="225" t="s">
        <v>657</v>
      </c>
    </row>
    <row r="609" spans="1:11" s="237" customFormat="1" ht="12.75" x14ac:dyDescent="0.2">
      <c r="A609" s="225" t="s">
        <v>614</v>
      </c>
      <c r="B609" s="21" t="s">
        <v>755</v>
      </c>
      <c r="C609" s="225" t="s">
        <v>173</v>
      </c>
      <c r="D609" s="21" t="s">
        <v>756</v>
      </c>
      <c r="E609" s="238">
        <v>9</v>
      </c>
      <c r="F609" s="238">
        <v>8.35</v>
      </c>
      <c r="G609" s="238">
        <v>4.1900000000000004</v>
      </c>
      <c r="H609" s="238">
        <v>5.33</v>
      </c>
      <c r="I609" s="238">
        <v>20.59</v>
      </c>
      <c r="J609" s="225" t="s">
        <v>29</v>
      </c>
      <c r="K609" s="225" t="s">
        <v>716</v>
      </c>
    </row>
    <row r="610" spans="1:11" s="237" customFormat="1" ht="12.75" x14ac:dyDescent="0.2">
      <c r="A610" s="225" t="s">
        <v>614</v>
      </c>
      <c r="B610" s="21" t="s">
        <v>789</v>
      </c>
      <c r="C610" s="225" t="s">
        <v>208</v>
      </c>
      <c r="D610" s="21" t="s">
        <v>790</v>
      </c>
      <c r="E610" s="238">
        <v>12.5</v>
      </c>
      <c r="F610" s="238">
        <v>10.1</v>
      </c>
      <c r="G610" s="238">
        <v>10.28</v>
      </c>
      <c r="H610" s="238">
        <v>9.6199999999999992</v>
      </c>
      <c r="I610" s="238">
        <v>66.19</v>
      </c>
      <c r="J610" s="225" t="s">
        <v>73</v>
      </c>
      <c r="K610" s="225" t="s">
        <v>644</v>
      </c>
    </row>
    <row r="611" spans="1:11" s="237" customFormat="1" ht="12.75" x14ac:dyDescent="0.2">
      <c r="A611" s="225" t="s">
        <v>614</v>
      </c>
      <c r="B611" s="21" t="s">
        <v>777</v>
      </c>
      <c r="C611" s="225" t="s">
        <v>193</v>
      </c>
      <c r="D611" s="21" t="s">
        <v>778</v>
      </c>
      <c r="E611" s="238">
        <v>8.1999999999999993</v>
      </c>
      <c r="F611" s="238">
        <v>6.87</v>
      </c>
      <c r="G611" s="238">
        <v>1.89</v>
      </c>
      <c r="H611" s="238">
        <v>3.02</v>
      </c>
      <c r="I611" s="238">
        <v>33.1</v>
      </c>
      <c r="J611" s="225" t="s">
        <v>29</v>
      </c>
      <c r="K611" s="225" t="s">
        <v>657</v>
      </c>
    </row>
    <row r="612" spans="1:11" s="237" customFormat="1" ht="12.75" x14ac:dyDescent="0.2">
      <c r="A612" s="225" t="s">
        <v>614</v>
      </c>
      <c r="B612" s="21" t="s">
        <v>803</v>
      </c>
      <c r="C612" s="225" t="s">
        <v>221</v>
      </c>
      <c r="D612" s="21" t="s">
        <v>804</v>
      </c>
      <c r="E612" s="238">
        <v>15.1</v>
      </c>
      <c r="F612" s="238">
        <v>11.5</v>
      </c>
      <c r="G612" s="238">
        <v>17.920000000000002</v>
      </c>
      <c r="H612" s="238">
        <v>19.899999999999999</v>
      </c>
      <c r="I612" s="238">
        <v>66.19</v>
      </c>
      <c r="J612" s="225" t="s">
        <v>73</v>
      </c>
      <c r="K612" s="225" t="s">
        <v>644</v>
      </c>
    </row>
    <row r="613" spans="1:11" s="237" customFormat="1" ht="12.75" x14ac:dyDescent="0.2">
      <c r="A613" s="225" t="s">
        <v>614</v>
      </c>
      <c r="B613" s="21" t="s">
        <v>737</v>
      </c>
      <c r="C613" s="225" t="s">
        <v>158</v>
      </c>
      <c r="D613" s="21" t="s">
        <v>738</v>
      </c>
      <c r="E613" s="238">
        <v>10.38</v>
      </c>
      <c r="F613" s="238">
        <v>8.32</v>
      </c>
      <c r="G613" s="238">
        <v>5.26</v>
      </c>
      <c r="H613" s="238">
        <v>5.0199999999999996</v>
      </c>
      <c r="I613" s="238">
        <v>66.19</v>
      </c>
      <c r="J613" s="225" t="s">
        <v>29</v>
      </c>
      <c r="K613" s="225" t="s">
        <v>644</v>
      </c>
    </row>
    <row r="614" spans="1:11" s="237" customFormat="1" ht="12.75" x14ac:dyDescent="0.2">
      <c r="A614" s="225" t="s">
        <v>614</v>
      </c>
      <c r="B614" s="21" t="s">
        <v>795</v>
      </c>
      <c r="C614" s="225" t="s">
        <v>213</v>
      </c>
      <c r="D614" s="21" t="s">
        <v>796</v>
      </c>
      <c r="E614" s="238">
        <v>16.5</v>
      </c>
      <c r="F614" s="238">
        <v>13.37</v>
      </c>
      <c r="G614" s="238">
        <v>43.8</v>
      </c>
      <c r="H614" s="238">
        <v>31.97</v>
      </c>
      <c r="I614" s="238">
        <v>72.08</v>
      </c>
      <c r="J614" s="225" t="s">
        <v>73</v>
      </c>
      <c r="K614" s="225" t="s">
        <v>644</v>
      </c>
    </row>
    <row r="615" spans="1:11" s="237" customFormat="1" ht="12.75" x14ac:dyDescent="0.2">
      <c r="A615" s="225" t="s">
        <v>614</v>
      </c>
      <c r="B615" s="21" t="s">
        <v>787</v>
      </c>
      <c r="C615" s="225" t="s">
        <v>207</v>
      </c>
      <c r="D615" s="21" t="s">
        <v>788</v>
      </c>
      <c r="E615" s="238">
        <v>11.99</v>
      </c>
      <c r="F615" s="238">
        <v>9.26</v>
      </c>
      <c r="G615" s="238">
        <v>8.0399999999999991</v>
      </c>
      <c r="H615" s="238">
        <v>8.0299999999999994</v>
      </c>
      <c r="I615" s="238">
        <v>62.52</v>
      </c>
      <c r="J615" s="225" t="s">
        <v>73</v>
      </c>
      <c r="K615" s="225" t="s">
        <v>644</v>
      </c>
    </row>
    <row r="616" spans="1:11" s="237" customFormat="1" ht="12.75" x14ac:dyDescent="0.2">
      <c r="A616" s="225" t="s">
        <v>614</v>
      </c>
      <c r="B616" s="21" t="s">
        <v>739</v>
      </c>
      <c r="C616" s="225" t="s">
        <v>160</v>
      </c>
      <c r="D616" s="21" t="s">
        <v>740</v>
      </c>
      <c r="E616" s="238">
        <v>10.99</v>
      </c>
      <c r="F616" s="238">
        <v>9</v>
      </c>
      <c r="G616" s="238">
        <v>6.73</v>
      </c>
      <c r="H616" s="238">
        <v>6.61</v>
      </c>
      <c r="I616" s="238">
        <v>47.07</v>
      </c>
      <c r="J616" s="225" t="s">
        <v>29</v>
      </c>
      <c r="K616" s="225" t="s">
        <v>644</v>
      </c>
    </row>
    <row r="617" spans="1:11" s="237" customFormat="1" ht="12.75" x14ac:dyDescent="0.2">
      <c r="A617" s="225" t="s">
        <v>614</v>
      </c>
      <c r="B617" s="21" t="s">
        <v>783</v>
      </c>
      <c r="C617" s="225" t="s">
        <v>201</v>
      </c>
      <c r="D617" s="21" t="s">
        <v>784</v>
      </c>
      <c r="E617" s="238">
        <v>9.75</v>
      </c>
      <c r="F617" s="238">
        <v>7.85</v>
      </c>
      <c r="G617" s="238">
        <v>5.04</v>
      </c>
      <c r="H617" s="238">
        <v>5.8</v>
      </c>
      <c r="I617" s="238">
        <v>47.07</v>
      </c>
      <c r="J617" s="225" t="s">
        <v>29</v>
      </c>
      <c r="K617" s="225" t="s">
        <v>644</v>
      </c>
    </row>
    <row r="618" spans="1:11" s="237" customFormat="1" ht="12.75" x14ac:dyDescent="0.2">
      <c r="A618" s="225" t="s">
        <v>614</v>
      </c>
      <c r="B618" s="21" t="s">
        <v>797</v>
      </c>
      <c r="C618" s="225" t="s">
        <v>215</v>
      </c>
      <c r="D618" s="21" t="s">
        <v>798</v>
      </c>
      <c r="E618" s="238">
        <v>9.35</v>
      </c>
      <c r="F618" s="238">
        <v>7.44</v>
      </c>
      <c r="G618" s="238">
        <v>5.04</v>
      </c>
      <c r="H618" s="238">
        <v>4.22</v>
      </c>
      <c r="I618" s="238">
        <v>64.72</v>
      </c>
      <c r="J618" s="225" t="s">
        <v>73</v>
      </c>
      <c r="K618" s="225" t="s">
        <v>716</v>
      </c>
    </row>
    <row r="619" spans="1:11" s="237" customFormat="1" ht="12.75" x14ac:dyDescent="0.2">
      <c r="A619" s="225" t="s">
        <v>614</v>
      </c>
      <c r="B619" s="21" t="s">
        <v>781</v>
      </c>
      <c r="C619" s="225" t="s">
        <v>199</v>
      </c>
      <c r="D619" s="21" t="s">
        <v>782</v>
      </c>
      <c r="E619" s="238">
        <v>13.04</v>
      </c>
      <c r="F619" s="238">
        <v>10.5</v>
      </c>
      <c r="G619" s="238">
        <v>11.54</v>
      </c>
      <c r="H619" s="238">
        <v>13.42</v>
      </c>
      <c r="I619" s="238">
        <v>117.68</v>
      </c>
      <c r="J619" s="225" t="s">
        <v>29</v>
      </c>
      <c r="K619" s="225" t="s">
        <v>644</v>
      </c>
    </row>
    <row r="620" spans="1:11" s="237" customFormat="1" ht="12.75" x14ac:dyDescent="0.2">
      <c r="A620" s="225" t="s">
        <v>614</v>
      </c>
      <c r="B620" s="21" t="s">
        <v>785</v>
      </c>
      <c r="C620" s="225" t="s">
        <v>203</v>
      </c>
      <c r="D620" s="21" t="s">
        <v>786</v>
      </c>
      <c r="E620" s="238">
        <v>7.51</v>
      </c>
      <c r="F620" s="238">
        <v>6.29</v>
      </c>
      <c r="G620" s="238">
        <v>2.48</v>
      </c>
      <c r="H620" s="238">
        <v>2.4300000000000002</v>
      </c>
      <c r="I620" s="238">
        <v>16.920000000000002</v>
      </c>
      <c r="J620" s="225" t="s">
        <v>29</v>
      </c>
      <c r="K620" s="225" t="s">
        <v>716</v>
      </c>
    </row>
    <row r="621" spans="1:11" s="237" customFormat="1" ht="12.75" x14ac:dyDescent="0.2">
      <c r="A621" s="225" t="s">
        <v>614</v>
      </c>
      <c r="B621" s="21" t="s">
        <v>799</v>
      </c>
      <c r="C621" s="225" t="s">
        <v>217</v>
      </c>
      <c r="D621" s="21" t="s">
        <v>800</v>
      </c>
      <c r="E621" s="238">
        <v>12.53</v>
      </c>
      <c r="F621" s="238">
        <v>8.98</v>
      </c>
      <c r="G621" s="238">
        <v>10.79</v>
      </c>
      <c r="H621" s="238">
        <v>19.93</v>
      </c>
      <c r="I621" s="238">
        <v>55.16</v>
      </c>
      <c r="J621" s="225" t="s">
        <v>73</v>
      </c>
      <c r="K621" s="225" t="s">
        <v>644</v>
      </c>
    </row>
    <row r="622" spans="1:11" s="237" customFormat="1" ht="12.75" x14ac:dyDescent="0.2">
      <c r="A622" s="225" t="s">
        <v>614</v>
      </c>
      <c r="B622" s="21" t="s">
        <v>751</v>
      </c>
      <c r="C622" s="225" t="s">
        <v>169</v>
      </c>
      <c r="D622" s="21" t="s">
        <v>752</v>
      </c>
      <c r="E622" s="238">
        <v>7.4</v>
      </c>
      <c r="F622" s="238">
        <v>6.5</v>
      </c>
      <c r="G622" s="238">
        <v>2.4</v>
      </c>
      <c r="H622" s="238">
        <v>4.8600000000000003</v>
      </c>
      <c r="I622" s="238">
        <v>16.18</v>
      </c>
      <c r="J622" s="225" t="s">
        <v>29</v>
      </c>
      <c r="K622" s="225" t="s">
        <v>657</v>
      </c>
    </row>
    <row r="623" spans="1:11" s="237" customFormat="1" ht="12.75" x14ac:dyDescent="0.2">
      <c r="A623" s="225" t="s">
        <v>614</v>
      </c>
      <c r="B623" s="21" t="s">
        <v>791</v>
      </c>
      <c r="C623" s="225" t="s">
        <v>210</v>
      </c>
      <c r="D623" s="21" t="s">
        <v>792</v>
      </c>
      <c r="E623" s="238">
        <v>13.38</v>
      </c>
      <c r="F623" s="238">
        <v>11.01</v>
      </c>
      <c r="G623" s="238">
        <v>12.72</v>
      </c>
      <c r="H623" s="238">
        <v>17.329999999999998</v>
      </c>
      <c r="I623" s="238">
        <v>97.82</v>
      </c>
      <c r="J623" s="225" t="s">
        <v>73</v>
      </c>
      <c r="K623" s="225" t="s">
        <v>644</v>
      </c>
    </row>
    <row r="624" spans="1:11" s="237" customFormat="1" ht="12.75" x14ac:dyDescent="0.2">
      <c r="A624" s="225" t="s">
        <v>614</v>
      </c>
      <c r="B624" s="21" t="s">
        <v>1022</v>
      </c>
      <c r="C624" s="225" t="s">
        <v>438</v>
      </c>
      <c r="D624" s="21" t="s">
        <v>1023</v>
      </c>
      <c r="E624" s="238">
        <v>5.95</v>
      </c>
      <c r="F624" s="238">
        <v>5.0999999999999996</v>
      </c>
      <c r="G624" s="238">
        <v>1.22</v>
      </c>
      <c r="H624" s="238">
        <v>2.39</v>
      </c>
      <c r="I624" s="238">
        <v>13.97</v>
      </c>
      <c r="J624" s="225" t="s">
        <v>29</v>
      </c>
      <c r="K624" s="225" t="s">
        <v>657</v>
      </c>
    </row>
    <row r="625" spans="1:11" s="237" customFormat="1" ht="12.75" x14ac:dyDescent="0.2">
      <c r="A625" s="225" t="s">
        <v>614</v>
      </c>
      <c r="B625" s="21" t="s">
        <v>775</v>
      </c>
      <c r="C625" s="225" t="s">
        <v>191</v>
      </c>
      <c r="D625" s="21" t="s">
        <v>776</v>
      </c>
      <c r="E625" s="238">
        <v>13.2</v>
      </c>
      <c r="F625" s="238">
        <v>10.98</v>
      </c>
      <c r="G625" s="238">
        <v>12</v>
      </c>
      <c r="H625" s="238">
        <v>15.14</v>
      </c>
      <c r="I625" s="238">
        <v>77.23</v>
      </c>
      <c r="J625" s="225" t="s">
        <v>29</v>
      </c>
      <c r="K625" s="225" t="s">
        <v>644</v>
      </c>
    </row>
    <row r="626" spans="1:11" s="237" customFormat="1" ht="12.75" x14ac:dyDescent="0.2">
      <c r="A626" s="225" t="s">
        <v>614</v>
      </c>
      <c r="B626" s="21" t="s">
        <v>807</v>
      </c>
      <c r="C626" s="225" t="s">
        <v>224</v>
      </c>
      <c r="D626" s="21" t="s">
        <v>808</v>
      </c>
      <c r="E626" s="238">
        <v>11.99</v>
      </c>
      <c r="F626" s="238">
        <v>9.59</v>
      </c>
      <c r="G626" s="238">
        <v>9.16</v>
      </c>
      <c r="H626" s="238">
        <v>11.01</v>
      </c>
      <c r="I626" s="238">
        <v>100.03</v>
      </c>
      <c r="J626" s="225" t="s">
        <v>73</v>
      </c>
      <c r="K626" s="225" t="s">
        <v>644</v>
      </c>
    </row>
    <row r="627" spans="1:11" s="237" customFormat="1" ht="12.75" x14ac:dyDescent="0.2">
      <c r="A627" s="225" t="s">
        <v>614</v>
      </c>
      <c r="B627" s="21" t="s">
        <v>725</v>
      </c>
      <c r="C627" s="225" t="s">
        <v>140</v>
      </c>
      <c r="D627" s="21" t="s">
        <v>726</v>
      </c>
      <c r="E627" s="238">
        <v>11.98</v>
      </c>
      <c r="F627" s="238">
        <v>10.36</v>
      </c>
      <c r="G627" s="238">
        <v>11.22</v>
      </c>
      <c r="H627" s="238">
        <v>9.6199999999999992</v>
      </c>
      <c r="I627" s="238">
        <v>17.649999999999999</v>
      </c>
      <c r="J627" s="225" t="s">
        <v>29</v>
      </c>
      <c r="K627" s="225" t="s">
        <v>657</v>
      </c>
    </row>
    <row r="628" spans="1:11" s="237" customFormat="1" ht="12.75" x14ac:dyDescent="0.2">
      <c r="A628" s="225" t="s">
        <v>614</v>
      </c>
      <c r="B628" s="21" t="s">
        <v>801</v>
      </c>
      <c r="C628" s="225" t="s">
        <v>219</v>
      </c>
      <c r="D628" s="21" t="s">
        <v>802</v>
      </c>
      <c r="E628" s="238">
        <v>11.98</v>
      </c>
      <c r="F628" s="238">
        <v>10.49</v>
      </c>
      <c r="G628" s="238">
        <v>9.76</v>
      </c>
      <c r="H628" s="238">
        <v>12.87</v>
      </c>
      <c r="I628" s="238">
        <v>66.19</v>
      </c>
      <c r="J628" s="225" t="s">
        <v>73</v>
      </c>
      <c r="K628" s="225" t="s">
        <v>644</v>
      </c>
    </row>
    <row r="629" spans="1:11" s="237" customFormat="1" ht="12.75" x14ac:dyDescent="0.2">
      <c r="A629" s="225" t="s">
        <v>614</v>
      </c>
      <c r="B629" s="21" t="s">
        <v>759</v>
      </c>
      <c r="C629" s="225" t="s">
        <v>177</v>
      </c>
      <c r="D629" s="21" t="s">
        <v>760</v>
      </c>
      <c r="E629" s="238">
        <v>9.9</v>
      </c>
      <c r="F629" s="238">
        <v>7.92</v>
      </c>
      <c r="G629" s="238">
        <v>4.5999999999999996</v>
      </c>
      <c r="H629" s="238">
        <v>5.4</v>
      </c>
      <c r="I629" s="238">
        <v>44.13</v>
      </c>
      <c r="J629" s="225" t="s">
        <v>29</v>
      </c>
      <c r="K629" s="225" t="s">
        <v>657</v>
      </c>
    </row>
    <row r="630" spans="1:11" s="237" customFormat="1" ht="12.75" x14ac:dyDescent="0.2">
      <c r="A630" s="225" t="s">
        <v>614</v>
      </c>
      <c r="B630" s="21" t="s">
        <v>761</v>
      </c>
      <c r="C630" s="225" t="s">
        <v>179</v>
      </c>
      <c r="D630" s="21" t="s">
        <v>762</v>
      </c>
      <c r="E630" s="238">
        <v>8.99</v>
      </c>
      <c r="F630" s="238">
        <v>7.81</v>
      </c>
      <c r="G630" s="238">
        <v>5.03</v>
      </c>
      <c r="H630" s="238">
        <v>6.3</v>
      </c>
      <c r="I630" s="238">
        <v>25.74</v>
      </c>
      <c r="J630" s="225" t="s">
        <v>29</v>
      </c>
      <c r="K630" s="225" t="s">
        <v>1166</v>
      </c>
    </row>
    <row r="631" spans="1:11" s="237" customFormat="1" ht="12.75" x14ac:dyDescent="0.2">
      <c r="A631" s="225" t="s">
        <v>614</v>
      </c>
      <c r="B631" s="21" t="s">
        <v>733</v>
      </c>
      <c r="C631" s="225" t="s">
        <v>149</v>
      </c>
      <c r="D631" s="21" t="s">
        <v>734</v>
      </c>
      <c r="E631" s="238">
        <v>4.5</v>
      </c>
      <c r="F631" s="238"/>
      <c r="G631" s="238">
        <v>0.8</v>
      </c>
      <c r="H631" s="238">
        <v>1.1000000000000001</v>
      </c>
      <c r="I631" s="238">
        <v>5.88</v>
      </c>
      <c r="J631" s="225" t="s">
        <v>29</v>
      </c>
      <c r="K631" s="225" t="s">
        <v>716</v>
      </c>
    </row>
    <row r="632" spans="1:11" s="237" customFormat="1" ht="12.75" x14ac:dyDescent="0.2">
      <c r="A632" s="225" t="s">
        <v>614</v>
      </c>
      <c r="B632" s="21" t="s">
        <v>731</v>
      </c>
      <c r="C632" s="225" t="s">
        <v>152</v>
      </c>
      <c r="D632" s="21" t="s">
        <v>732</v>
      </c>
      <c r="E632" s="238">
        <v>4.22</v>
      </c>
      <c r="F632" s="238"/>
      <c r="G632" s="238">
        <v>0.54</v>
      </c>
      <c r="H632" s="238">
        <v>0.91</v>
      </c>
      <c r="I632" s="238">
        <v>11.03</v>
      </c>
      <c r="J632" s="225" t="s">
        <v>29</v>
      </c>
      <c r="K632" s="225" t="s">
        <v>716</v>
      </c>
    </row>
    <row r="633" spans="1:11" s="237" customFormat="1" ht="12.75" x14ac:dyDescent="0.2">
      <c r="A633" s="225" t="s">
        <v>614</v>
      </c>
      <c r="B633" s="21" t="s">
        <v>745</v>
      </c>
      <c r="C633" s="225" t="s">
        <v>165</v>
      </c>
      <c r="D633" s="21" t="s">
        <v>746</v>
      </c>
      <c r="E633" s="238">
        <v>6.03</v>
      </c>
      <c r="F633" s="238">
        <v>5.95</v>
      </c>
      <c r="G633" s="238">
        <v>1.52</v>
      </c>
      <c r="H633" s="238">
        <v>2.81</v>
      </c>
      <c r="I633" s="238">
        <v>18.39</v>
      </c>
      <c r="J633" s="225" t="s">
        <v>29</v>
      </c>
      <c r="K633" s="225" t="s">
        <v>657</v>
      </c>
    </row>
    <row r="634" spans="1:11" s="237" customFormat="1" ht="12.75" x14ac:dyDescent="0.2">
      <c r="A634" s="225" t="s">
        <v>614</v>
      </c>
      <c r="B634" s="21" t="s">
        <v>771</v>
      </c>
      <c r="C634" s="225" t="s">
        <v>579</v>
      </c>
      <c r="D634" s="21" t="s">
        <v>772</v>
      </c>
      <c r="E634" s="238">
        <v>5.24</v>
      </c>
      <c r="F634" s="238">
        <v>4.8</v>
      </c>
      <c r="G634" s="238">
        <v>0.95</v>
      </c>
      <c r="H634" s="238">
        <v>1.27</v>
      </c>
      <c r="I634" s="238">
        <v>11.28</v>
      </c>
      <c r="J634" s="225" t="s">
        <v>29</v>
      </c>
      <c r="K634" s="225" t="s">
        <v>716</v>
      </c>
    </row>
    <row r="635" spans="1:11" s="237" customFormat="1" ht="12.75" x14ac:dyDescent="0.2">
      <c r="A635" s="225" t="s">
        <v>614</v>
      </c>
      <c r="B635" s="21" t="s">
        <v>747</v>
      </c>
      <c r="C635" s="225" t="s">
        <v>580</v>
      </c>
      <c r="D635" s="21" t="s">
        <v>748</v>
      </c>
      <c r="E635" s="238">
        <v>9.9499999999999993</v>
      </c>
      <c r="F635" s="238">
        <v>8.9600000000000009</v>
      </c>
      <c r="G635" s="238">
        <v>6.24</v>
      </c>
      <c r="H635" s="238">
        <v>10.1</v>
      </c>
      <c r="I635" s="238">
        <v>29.41</v>
      </c>
      <c r="J635" s="225" t="s">
        <v>29</v>
      </c>
      <c r="K635" s="225" t="s">
        <v>713</v>
      </c>
    </row>
    <row r="636" spans="1:11" s="237" customFormat="1" ht="12.75" x14ac:dyDescent="0.2">
      <c r="A636" s="225" t="s">
        <v>614</v>
      </c>
      <c r="B636" s="21" t="s">
        <v>1183</v>
      </c>
      <c r="C636" s="225" t="s">
        <v>1167</v>
      </c>
      <c r="D636" s="21" t="s">
        <v>1168</v>
      </c>
      <c r="E636" s="238">
        <v>8.99</v>
      </c>
      <c r="F636" s="238">
        <v>7.81</v>
      </c>
      <c r="G636" s="238">
        <v>5.03</v>
      </c>
      <c r="H636" s="238"/>
      <c r="I636" s="238">
        <v>44.12</v>
      </c>
      <c r="J636" s="225" t="s">
        <v>29</v>
      </c>
      <c r="K636" s="225" t="s">
        <v>1169</v>
      </c>
    </row>
    <row r="637" spans="1:11" s="237" customFormat="1" x14ac:dyDescent="0.25">
      <c r="A637" s="201" t="str">
        <f>"TOTAL "&amp;A636</f>
        <v>TOTAL Cudillero</v>
      </c>
      <c r="B637" s="208"/>
      <c r="C637" s="221" t="s">
        <v>1284</v>
      </c>
      <c r="D637" s="208"/>
      <c r="E637" s="201">
        <v>441.65</v>
      </c>
      <c r="F637" s="201">
        <v>273.90999999999991</v>
      </c>
      <c r="G637" s="201">
        <v>311.45</v>
      </c>
      <c r="H637" s="201">
        <v>347.28000000000009</v>
      </c>
      <c r="I637" s="201">
        <v>2031.9800000000005</v>
      </c>
      <c r="J637" s="227"/>
      <c r="K637" s="207"/>
    </row>
    <row r="638" spans="1:11" s="237" customFormat="1" ht="12.75" x14ac:dyDescent="0.2">
      <c r="A638" s="225" t="s">
        <v>615</v>
      </c>
      <c r="B638" s="21" t="s">
        <v>813</v>
      </c>
      <c r="C638" s="225" t="s">
        <v>232</v>
      </c>
      <c r="D638" s="21" t="s">
        <v>814</v>
      </c>
      <c r="E638" s="238">
        <v>7.3</v>
      </c>
      <c r="F638" s="238">
        <v>5.96</v>
      </c>
      <c r="G638" s="238">
        <v>1.88</v>
      </c>
      <c r="H638" s="238">
        <v>2.48</v>
      </c>
      <c r="I638" s="238">
        <v>27.21</v>
      </c>
      <c r="J638" s="225" t="s">
        <v>29</v>
      </c>
      <c r="K638" s="225" t="s">
        <v>657</v>
      </c>
    </row>
    <row r="639" spans="1:11" s="237" customFormat="1" ht="12.75" x14ac:dyDescent="0.2">
      <c r="A639" s="225" t="s">
        <v>615</v>
      </c>
      <c r="B639" s="21" t="s">
        <v>811</v>
      </c>
      <c r="C639" s="225" t="s">
        <v>229</v>
      </c>
      <c r="D639" s="21" t="s">
        <v>812</v>
      </c>
      <c r="E639" s="238">
        <v>6.37</v>
      </c>
      <c r="F639" s="238">
        <v>5.7</v>
      </c>
      <c r="G639" s="238">
        <v>1.97</v>
      </c>
      <c r="H639" s="238">
        <v>2.95</v>
      </c>
      <c r="I639" s="238">
        <v>23.54</v>
      </c>
      <c r="J639" s="225" t="s">
        <v>29</v>
      </c>
      <c r="K639" s="225" t="s">
        <v>657</v>
      </c>
    </row>
    <row r="640" spans="1:11" s="237" customFormat="1" x14ac:dyDescent="0.25">
      <c r="A640" s="201" t="str">
        <f>"TOTAL "&amp;A639</f>
        <v>TOTAL Figueras</v>
      </c>
      <c r="B640" s="208"/>
      <c r="C640" s="221" t="s">
        <v>1265</v>
      </c>
      <c r="D640" s="208"/>
      <c r="E640" s="201">
        <v>13.67</v>
      </c>
      <c r="F640" s="201">
        <v>11.66</v>
      </c>
      <c r="G640" s="201">
        <v>3.8499999999999996</v>
      </c>
      <c r="H640" s="201">
        <v>5.43</v>
      </c>
      <c r="I640" s="201">
        <v>50.75</v>
      </c>
      <c r="J640" s="227"/>
      <c r="K640" s="207"/>
    </row>
    <row r="641" spans="1:11" s="237" customFormat="1" ht="12.75" x14ac:dyDescent="0.2">
      <c r="A641" s="225" t="s">
        <v>815</v>
      </c>
      <c r="B641" s="21" t="s">
        <v>31</v>
      </c>
      <c r="C641" s="225" t="s">
        <v>1195</v>
      </c>
      <c r="D641" s="21" t="s">
        <v>1196</v>
      </c>
      <c r="E641" s="238">
        <v>10.8</v>
      </c>
      <c r="F641" s="238">
        <v>9.33</v>
      </c>
      <c r="G641" s="238">
        <v>7.96</v>
      </c>
      <c r="H641" s="238">
        <v>11.33</v>
      </c>
      <c r="I641" s="238">
        <v>36.770000000000003</v>
      </c>
      <c r="J641" s="225" t="s">
        <v>29</v>
      </c>
      <c r="K641" s="225" t="s">
        <v>644</v>
      </c>
    </row>
    <row r="642" spans="1:11" s="237" customFormat="1" ht="12.75" x14ac:dyDescent="0.2">
      <c r="A642" s="225" t="s">
        <v>815</v>
      </c>
      <c r="B642" s="21" t="s">
        <v>31</v>
      </c>
      <c r="C642" s="225" t="s">
        <v>1197</v>
      </c>
      <c r="D642" s="21" t="s">
        <v>1198</v>
      </c>
      <c r="E642" s="238">
        <v>9</v>
      </c>
      <c r="F642" s="238">
        <v>8.1</v>
      </c>
      <c r="G642" s="238">
        <v>2.12</v>
      </c>
      <c r="H642" s="238">
        <v>2.75</v>
      </c>
      <c r="I642" s="238">
        <v>6.62</v>
      </c>
      <c r="J642" s="225" t="s">
        <v>29</v>
      </c>
      <c r="K642" s="225" t="s">
        <v>657</v>
      </c>
    </row>
    <row r="643" spans="1:11" s="237" customFormat="1" ht="12.75" x14ac:dyDescent="0.2">
      <c r="A643" s="225" t="s">
        <v>815</v>
      </c>
      <c r="B643" s="21" t="s">
        <v>31</v>
      </c>
      <c r="C643" s="225" t="s">
        <v>689</v>
      </c>
      <c r="D643" s="21" t="s">
        <v>690</v>
      </c>
      <c r="E643" s="238">
        <v>14.46</v>
      </c>
      <c r="F643" s="238">
        <v>12.64</v>
      </c>
      <c r="G643" s="238">
        <v>14</v>
      </c>
      <c r="H643" s="238">
        <v>13.62</v>
      </c>
      <c r="I643" s="238">
        <v>89.73</v>
      </c>
      <c r="J643" s="225" t="s">
        <v>29</v>
      </c>
      <c r="K643" s="225" t="s">
        <v>657</v>
      </c>
    </row>
    <row r="644" spans="1:11" s="237" customFormat="1" ht="12.75" x14ac:dyDescent="0.2">
      <c r="A644" s="225" t="s">
        <v>815</v>
      </c>
      <c r="B644" s="21" t="s">
        <v>836</v>
      </c>
      <c r="C644" s="225" t="s">
        <v>259</v>
      </c>
      <c r="D644" s="21" t="s">
        <v>837</v>
      </c>
      <c r="E644" s="238">
        <v>9.4</v>
      </c>
      <c r="F644" s="238"/>
      <c r="G644" s="238">
        <v>5.28</v>
      </c>
      <c r="H644" s="238">
        <v>8.09</v>
      </c>
      <c r="I644" s="238">
        <v>67.67</v>
      </c>
      <c r="J644" s="225" t="s">
        <v>29</v>
      </c>
      <c r="K644" s="225" t="s">
        <v>716</v>
      </c>
    </row>
    <row r="645" spans="1:11" s="237" customFormat="1" ht="12.75" x14ac:dyDescent="0.2">
      <c r="A645" s="225" t="s">
        <v>815</v>
      </c>
      <c r="B645" s="21" t="s">
        <v>830</v>
      </c>
      <c r="C645" s="225" t="s">
        <v>251</v>
      </c>
      <c r="D645" s="21" t="s">
        <v>831</v>
      </c>
      <c r="E645" s="238">
        <v>8</v>
      </c>
      <c r="F645" s="238"/>
      <c r="G645" s="238">
        <v>2.21</v>
      </c>
      <c r="H645" s="238">
        <v>3.76</v>
      </c>
      <c r="I645" s="238">
        <v>36.76</v>
      </c>
      <c r="J645" s="225" t="s">
        <v>29</v>
      </c>
      <c r="K645" s="225" t="s">
        <v>716</v>
      </c>
    </row>
    <row r="646" spans="1:11" s="237" customFormat="1" ht="12.75" x14ac:dyDescent="0.2">
      <c r="A646" s="225" t="s">
        <v>815</v>
      </c>
      <c r="B646" s="21" t="s">
        <v>842</v>
      </c>
      <c r="C646" s="225" t="s">
        <v>264</v>
      </c>
      <c r="D646" s="21" t="s">
        <v>843</v>
      </c>
      <c r="E646" s="238">
        <v>13.5</v>
      </c>
      <c r="F646" s="238">
        <v>10.199999999999999</v>
      </c>
      <c r="G646" s="238">
        <v>14.1</v>
      </c>
      <c r="H646" s="238">
        <v>12.4</v>
      </c>
      <c r="I646" s="238">
        <v>99.26</v>
      </c>
      <c r="J646" s="225" t="s">
        <v>29</v>
      </c>
      <c r="K646" s="225" t="s">
        <v>716</v>
      </c>
    </row>
    <row r="647" spans="1:11" s="237" customFormat="1" ht="12.75" x14ac:dyDescent="0.2">
      <c r="A647" s="225" t="s">
        <v>815</v>
      </c>
      <c r="B647" s="21" t="s">
        <v>838</v>
      </c>
      <c r="C647" s="225" t="s">
        <v>261</v>
      </c>
      <c r="D647" s="21" t="s">
        <v>839</v>
      </c>
      <c r="E647" s="238">
        <v>5.99</v>
      </c>
      <c r="F647" s="238"/>
      <c r="G647" s="238">
        <v>1.45</v>
      </c>
      <c r="H647" s="238">
        <v>2.4300000000000002</v>
      </c>
      <c r="I647" s="238">
        <v>11.77</v>
      </c>
      <c r="J647" s="225" t="s">
        <v>29</v>
      </c>
      <c r="K647" s="225" t="s">
        <v>716</v>
      </c>
    </row>
    <row r="648" spans="1:11" s="237" customFormat="1" ht="12.75" x14ac:dyDescent="0.2">
      <c r="A648" s="225" t="s">
        <v>815</v>
      </c>
      <c r="B648" s="21" t="s">
        <v>844</v>
      </c>
      <c r="C648" s="225" t="s">
        <v>267</v>
      </c>
      <c r="D648" s="21" t="s">
        <v>845</v>
      </c>
      <c r="E648" s="238">
        <v>10.48</v>
      </c>
      <c r="F648" s="238">
        <v>9.25</v>
      </c>
      <c r="G648" s="238">
        <v>5.88</v>
      </c>
      <c r="H648" s="238">
        <v>7.88</v>
      </c>
      <c r="I648" s="238">
        <v>33.1</v>
      </c>
      <c r="J648" s="225" t="s">
        <v>29</v>
      </c>
      <c r="K648" s="225" t="s">
        <v>716</v>
      </c>
    </row>
    <row r="649" spans="1:11" s="237" customFormat="1" ht="12.75" x14ac:dyDescent="0.2">
      <c r="A649" s="225" t="s">
        <v>815</v>
      </c>
      <c r="B649" s="21" t="s">
        <v>818</v>
      </c>
      <c r="C649" s="225" t="s">
        <v>238</v>
      </c>
      <c r="D649" s="21" t="s">
        <v>819</v>
      </c>
      <c r="E649" s="238">
        <v>9.1999999999999993</v>
      </c>
      <c r="F649" s="238">
        <v>7.4</v>
      </c>
      <c r="G649" s="238">
        <v>4.4400000000000004</v>
      </c>
      <c r="H649" s="238">
        <v>4.78</v>
      </c>
      <c r="I649" s="238">
        <v>36.770000000000003</v>
      </c>
      <c r="J649" s="225" t="s">
        <v>29</v>
      </c>
      <c r="K649" s="225" t="s">
        <v>716</v>
      </c>
    </row>
    <row r="650" spans="1:11" s="237" customFormat="1" ht="12.75" x14ac:dyDescent="0.2">
      <c r="A650" s="225" t="s">
        <v>815</v>
      </c>
      <c r="B650" s="21" t="s">
        <v>848</v>
      </c>
      <c r="C650" s="225" t="s">
        <v>273</v>
      </c>
      <c r="D650" s="21" t="s">
        <v>849</v>
      </c>
      <c r="E650" s="238">
        <v>12.95</v>
      </c>
      <c r="F650" s="238"/>
      <c r="G650" s="238">
        <v>15.18</v>
      </c>
      <c r="H650" s="238">
        <v>8.94</v>
      </c>
      <c r="I650" s="238">
        <v>66.19</v>
      </c>
      <c r="J650" s="225" t="s">
        <v>59</v>
      </c>
      <c r="K650" s="225" t="s">
        <v>644</v>
      </c>
    </row>
    <row r="651" spans="1:11" s="237" customFormat="1" ht="12.75" x14ac:dyDescent="0.2">
      <c r="A651" s="225" t="s">
        <v>815</v>
      </c>
      <c r="B651" s="21" t="s">
        <v>850</v>
      </c>
      <c r="C651" s="225" t="s">
        <v>275</v>
      </c>
      <c r="D651" s="21" t="s">
        <v>851</v>
      </c>
      <c r="E651" s="238">
        <v>25</v>
      </c>
      <c r="F651" s="238">
        <v>20.3</v>
      </c>
      <c r="G651" s="238">
        <v>157.41999999999999</v>
      </c>
      <c r="H651" s="238">
        <v>73.489999999999995</v>
      </c>
      <c r="I651" s="238">
        <v>156.66</v>
      </c>
      <c r="J651" s="225" t="s">
        <v>79</v>
      </c>
      <c r="K651" s="225" t="s">
        <v>644</v>
      </c>
    </row>
    <row r="652" spans="1:11" s="237" customFormat="1" ht="12.75" x14ac:dyDescent="0.2">
      <c r="A652" s="225" t="s">
        <v>815</v>
      </c>
      <c r="B652" s="21" t="s">
        <v>846</v>
      </c>
      <c r="C652" s="225" t="s">
        <v>269</v>
      </c>
      <c r="D652" s="21" t="s">
        <v>847</v>
      </c>
      <c r="E652" s="238">
        <v>11.85</v>
      </c>
      <c r="F652" s="238">
        <v>9.6</v>
      </c>
      <c r="G652" s="238">
        <v>6.31</v>
      </c>
      <c r="H652" s="238">
        <v>8.89</v>
      </c>
      <c r="I652" s="238">
        <v>44.13</v>
      </c>
      <c r="J652" s="225" t="s">
        <v>29</v>
      </c>
      <c r="K652" s="225" t="s">
        <v>657</v>
      </c>
    </row>
    <row r="653" spans="1:11" s="237" customFormat="1" ht="12.75" x14ac:dyDescent="0.2">
      <c r="A653" s="225" t="s">
        <v>815</v>
      </c>
      <c r="B653" s="21" t="s">
        <v>826</v>
      </c>
      <c r="C653" s="225" t="s">
        <v>587</v>
      </c>
      <c r="D653" s="21" t="s">
        <v>827</v>
      </c>
      <c r="E653" s="238">
        <v>10</v>
      </c>
      <c r="F653" s="238"/>
      <c r="G653" s="238">
        <v>5.05</v>
      </c>
      <c r="H653" s="238">
        <v>5.55</v>
      </c>
      <c r="I653" s="238">
        <v>23.54</v>
      </c>
      <c r="J653" s="225" t="s">
        <v>29</v>
      </c>
      <c r="K653" s="225" t="s">
        <v>716</v>
      </c>
    </row>
    <row r="654" spans="1:11" s="237" customFormat="1" ht="12.75" x14ac:dyDescent="0.2">
      <c r="A654" s="225" t="s">
        <v>815</v>
      </c>
      <c r="B654" s="21" t="s">
        <v>820</v>
      </c>
      <c r="C654" s="225" t="s">
        <v>241</v>
      </c>
      <c r="D654" s="21" t="s">
        <v>821</v>
      </c>
      <c r="E654" s="238">
        <v>8.0299999999999994</v>
      </c>
      <c r="F654" s="238">
        <v>7</v>
      </c>
      <c r="G654" s="238">
        <v>2.2799999999999998</v>
      </c>
      <c r="H654" s="238">
        <v>2.8</v>
      </c>
      <c r="I654" s="238">
        <v>32.36</v>
      </c>
      <c r="J654" s="225" t="s">
        <v>29</v>
      </c>
      <c r="K654" s="225" t="s">
        <v>657</v>
      </c>
    </row>
    <row r="655" spans="1:11" s="237" customFormat="1" ht="12.75" x14ac:dyDescent="0.2">
      <c r="A655" s="225" t="s">
        <v>815</v>
      </c>
      <c r="B655" s="21" t="s">
        <v>822</v>
      </c>
      <c r="C655" s="225" t="s">
        <v>247</v>
      </c>
      <c r="D655" s="21" t="s">
        <v>823</v>
      </c>
      <c r="E655" s="238">
        <v>10.99</v>
      </c>
      <c r="F655" s="238">
        <v>9</v>
      </c>
      <c r="G655" s="238">
        <v>6.11</v>
      </c>
      <c r="H655" s="238">
        <v>6.61</v>
      </c>
      <c r="I655" s="238">
        <v>44.87</v>
      </c>
      <c r="J655" s="225" t="s">
        <v>29</v>
      </c>
      <c r="K655" s="225" t="s">
        <v>644</v>
      </c>
    </row>
    <row r="656" spans="1:11" s="237" customFormat="1" ht="12.75" x14ac:dyDescent="0.2">
      <c r="A656" s="225" t="s">
        <v>815</v>
      </c>
      <c r="B656" s="21" t="s">
        <v>852</v>
      </c>
      <c r="C656" s="225" t="s">
        <v>257</v>
      </c>
      <c r="D656" s="21" t="s">
        <v>853</v>
      </c>
      <c r="E656" s="238">
        <v>17.489999999999998</v>
      </c>
      <c r="F656" s="238">
        <v>15.41</v>
      </c>
      <c r="G656" s="238">
        <v>34.4</v>
      </c>
      <c r="H656" s="238">
        <v>29.46</v>
      </c>
      <c r="I656" s="238">
        <v>91.94</v>
      </c>
      <c r="J656" s="225" t="s">
        <v>89</v>
      </c>
      <c r="K656" s="225" t="s">
        <v>644</v>
      </c>
    </row>
    <row r="657" spans="1:11" s="237" customFormat="1" ht="12.75" x14ac:dyDescent="0.2">
      <c r="A657" s="225" t="s">
        <v>815</v>
      </c>
      <c r="B657" s="21" t="s">
        <v>834</v>
      </c>
      <c r="C657" s="225" t="s">
        <v>256</v>
      </c>
      <c r="D657" s="21" t="s">
        <v>835</v>
      </c>
      <c r="E657" s="238">
        <v>11.99</v>
      </c>
      <c r="F657" s="238">
        <v>10.49</v>
      </c>
      <c r="G657" s="238">
        <v>9.74</v>
      </c>
      <c r="H657" s="238">
        <v>12.53</v>
      </c>
      <c r="I657" s="238">
        <v>55.16</v>
      </c>
      <c r="J657" s="225" t="s">
        <v>29</v>
      </c>
      <c r="K657" s="225" t="s">
        <v>644</v>
      </c>
    </row>
    <row r="658" spans="1:11" s="237" customFormat="1" ht="12.75" x14ac:dyDescent="0.2">
      <c r="A658" s="225" t="s">
        <v>815</v>
      </c>
      <c r="B658" s="21" t="s">
        <v>824</v>
      </c>
      <c r="C658" s="225" t="s">
        <v>585</v>
      </c>
      <c r="D658" s="21" t="s">
        <v>825</v>
      </c>
      <c r="E658" s="238">
        <v>11.99</v>
      </c>
      <c r="F658" s="238"/>
      <c r="G658" s="238">
        <v>11.83</v>
      </c>
      <c r="H658" s="238"/>
      <c r="I658" s="238">
        <v>51.48</v>
      </c>
      <c r="J658" s="225" t="s">
        <v>29</v>
      </c>
      <c r="K658" s="225" t="s">
        <v>644</v>
      </c>
    </row>
    <row r="659" spans="1:11" s="237" customFormat="1" x14ac:dyDescent="0.25">
      <c r="A659" s="201" t="str">
        <f>"TOTAL "&amp;A658</f>
        <v>TOTAL Gijon (El Musel)</v>
      </c>
      <c r="B659" s="208"/>
      <c r="C659" s="221" t="s">
        <v>1283</v>
      </c>
      <c r="D659" s="208"/>
      <c r="E659" s="201">
        <v>211.12000000000003</v>
      </c>
      <c r="F659" s="201">
        <v>128.72</v>
      </c>
      <c r="G659" s="201">
        <v>305.76</v>
      </c>
      <c r="H659" s="201">
        <v>215.31</v>
      </c>
      <c r="I659" s="201">
        <v>984.77999999999986</v>
      </c>
      <c r="J659" s="227"/>
      <c r="K659" s="207"/>
    </row>
    <row r="660" spans="1:11" s="237" customFormat="1" ht="12.75" x14ac:dyDescent="0.2">
      <c r="A660" s="225" t="s">
        <v>617</v>
      </c>
      <c r="B660" s="21" t="s">
        <v>31</v>
      </c>
      <c r="C660" s="225" t="s">
        <v>1199</v>
      </c>
      <c r="D660" s="21" t="s">
        <v>1200</v>
      </c>
      <c r="E660" s="238">
        <v>12.59</v>
      </c>
      <c r="F660" s="238">
        <v>10.6</v>
      </c>
      <c r="G660" s="238">
        <v>9.61</v>
      </c>
      <c r="H660" s="238">
        <v>9.8699999999999992</v>
      </c>
      <c r="I660" s="238">
        <v>136.07</v>
      </c>
      <c r="J660" s="225" t="s">
        <v>59</v>
      </c>
      <c r="K660" s="225" t="s">
        <v>716</v>
      </c>
    </row>
    <row r="661" spans="1:11" s="237" customFormat="1" ht="12.75" x14ac:dyDescent="0.2">
      <c r="A661" s="225" t="s">
        <v>617</v>
      </c>
      <c r="B661" s="21" t="s">
        <v>31</v>
      </c>
      <c r="C661" s="225" t="s">
        <v>1201</v>
      </c>
      <c r="D661" s="21" t="s">
        <v>1202</v>
      </c>
      <c r="E661" s="238">
        <v>11.99</v>
      </c>
      <c r="F661" s="238">
        <v>11</v>
      </c>
      <c r="G661" s="238">
        <v>9.0299999999999994</v>
      </c>
      <c r="H661" s="238">
        <v>9.32</v>
      </c>
      <c r="I661" s="238">
        <v>63.99</v>
      </c>
      <c r="J661" s="225" t="s">
        <v>59</v>
      </c>
      <c r="K661" s="225" t="s">
        <v>716</v>
      </c>
    </row>
    <row r="662" spans="1:11" s="237" customFormat="1" ht="12.75" x14ac:dyDescent="0.2">
      <c r="A662" s="225" t="s">
        <v>617</v>
      </c>
      <c r="B662" s="21" t="s">
        <v>874</v>
      </c>
      <c r="C662" s="225" t="s">
        <v>521</v>
      </c>
      <c r="D662" s="21" t="s">
        <v>875</v>
      </c>
      <c r="E662" s="238">
        <v>7.4</v>
      </c>
      <c r="F662" s="238"/>
      <c r="G662" s="238">
        <v>2.2400000000000002</v>
      </c>
      <c r="H662" s="238">
        <v>3.18</v>
      </c>
      <c r="I662" s="238">
        <v>40.450000000000003</v>
      </c>
      <c r="J662" s="225" t="s">
        <v>29</v>
      </c>
      <c r="K662" s="225" t="s">
        <v>716</v>
      </c>
    </row>
    <row r="663" spans="1:11" s="237" customFormat="1" ht="12.75" x14ac:dyDescent="0.2">
      <c r="A663" s="225" t="s">
        <v>617</v>
      </c>
      <c r="B663" s="21" t="s">
        <v>866</v>
      </c>
      <c r="C663" s="225" t="s">
        <v>285</v>
      </c>
      <c r="D663" s="21" t="s">
        <v>867</v>
      </c>
      <c r="E663" s="238">
        <v>9.5</v>
      </c>
      <c r="F663" s="238">
        <v>7.8</v>
      </c>
      <c r="G663" s="238">
        <v>3.26</v>
      </c>
      <c r="H663" s="238">
        <v>5.17</v>
      </c>
      <c r="I663" s="238">
        <v>47.07</v>
      </c>
      <c r="J663" s="225" t="s">
        <v>29</v>
      </c>
      <c r="K663" s="225" t="s">
        <v>716</v>
      </c>
    </row>
    <row r="664" spans="1:11" s="237" customFormat="1" ht="12.75" x14ac:dyDescent="0.2">
      <c r="A664" s="225" t="s">
        <v>617</v>
      </c>
      <c r="B664" s="21" t="s">
        <v>882</v>
      </c>
      <c r="C664" s="225" t="s">
        <v>62</v>
      </c>
      <c r="D664" s="21" t="s">
        <v>883</v>
      </c>
      <c r="E664" s="238">
        <v>26.64</v>
      </c>
      <c r="F664" s="238">
        <v>21.8</v>
      </c>
      <c r="G664" s="238">
        <v>89.36</v>
      </c>
      <c r="H664" s="238">
        <v>84.14</v>
      </c>
      <c r="I664" s="238">
        <v>301.55</v>
      </c>
      <c r="J664" s="225" t="s">
        <v>59</v>
      </c>
      <c r="K664" s="225" t="s">
        <v>644</v>
      </c>
    </row>
    <row r="665" spans="1:11" s="237" customFormat="1" ht="12.75" x14ac:dyDescent="0.2">
      <c r="A665" s="225" t="s">
        <v>617</v>
      </c>
      <c r="B665" s="21" t="s">
        <v>872</v>
      </c>
      <c r="C665" s="225" t="s">
        <v>295</v>
      </c>
      <c r="D665" s="21" t="s">
        <v>873</v>
      </c>
      <c r="E665" s="238">
        <v>9.6</v>
      </c>
      <c r="F665" s="238">
        <v>8.23</v>
      </c>
      <c r="G665" s="238">
        <v>5.05</v>
      </c>
      <c r="H665" s="238">
        <v>4.5999999999999996</v>
      </c>
      <c r="I665" s="238">
        <v>50.01</v>
      </c>
      <c r="J665" s="225" t="s">
        <v>29</v>
      </c>
      <c r="K665" s="225" t="s">
        <v>657</v>
      </c>
    </row>
    <row r="666" spans="1:11" s="237" customFormat="1" ht="12.75" x14ac:dyDescent="0.2">
      <c r="A666" s="225" t="s">
        <v>617</v>
      </c>
      <c r="B666" s="21" t="s">
        <v>864</v>
      </c>
      <c r="C666" s="225" t="s">
        <v>284</v>
      </c>
      <c r="D666" s="21" t="s">
        <v>865</v>
      </c>
      <c r="E666" s="238">
        <v>14.1</v>
      </c>
      <c r="F666" s="238"/>
      <c r="G666" s="238">
        <v>15.92</v>
      </c>
      <c r="H666" s="238">
        <v>9.6199999999999992</v>
      </c>
      <c r="I666" s="238">
        <v>69.87</v>
      </c>
      <c r="J666" s="225" t="s">
        <v>29</v>
      </c>
      <c r="K666" s="225" t="s">
        <v>657</v>
      </c>
    </row>
    <row r="667" spans="1:11" s="237" customFormat="1" ht="12.75" x14ac:dyDescent="0.2">
      <c r="A667" s="225" t="s">
        <v>617</v>
      </c>
      <c r="B667" s="21" t="s">
        <v>890</v>
      </c>
      <c r="C667" s="225" t="s">
        <v>402</v>
      </c>
      <c r="D667" s="21" t="s">
        <v>891</v>
      </c>
      <c r="E667" s="238">
        <v>14.95</v>
      </c>
      <c r="F667" s="238">
        <v>12.26</v>
      </c>
      <c r="G667" s="238">
        <v>18.86</v>
      </c>
      <c r="H667" s="238">
        <v>14.98</v>
      </c>
      <c r="I667" s="238">
        <v>69.87</v>
      </c>
      <c r="J667" s="225" t="s">
        <v>89</v>
      </c>
      <c r="K667" s="225" t="s">
        <v>716</v>
      </c>
    </row>
    <row r="668" spans="1:11" s="237" customFormat="1" ht="12.75" x14ac:dyDescent="0.2">
      <c r="A668" s="225" t="s">
        <v>617</v>
      </c>
      <c r="B668" s="21" t="s">
        <v>886</v>
      </c>
      <c r="C668" s="225" t="s">
        <v>397</v>
      </c>
      <c r="D668" s="21" t="s">
        <v>887</v>
      </c>
      <c r="E668" s="238">
        <v>12.05</v>
      </c>
      <c r="F668" s="238">
        <v>9.27</v>
      </c>
      <c r="G668" s="238">
        <v>8.51</v>
      </c>
      <c r="H668" s="238">
        <v>8.68</v>
      </c>
      <c r="I668" s="238">
        <v>80.900000000000006</v>
      </c>
      <c r="J668" s="225" t="s">
        <v>73</v>
      </c>
      <c r="K668" s="225" t="s">
        <v>644</v>
      </c>
    </row>
    <row r="669" spans="1:11" s="237" customFormat="1" ht="12.75" x14ac:dyDescent="0.2">
      <c r="A669" s="225" t="s">
        <v>617</v>
      </c>
      <c r="B669" s="21" t="s">
        <v>876</v>
      </c>
      <c r="C669" s="225" t="s">
        <v>349</v>
      </c>
      <c r="D669" s="21" t="s">
        <v>877</v>
      </c>
      <c r="E669" s="238">
        <v>7.98</v>
      </c>
      <c r="F669" s="238"/>
      <c r="G669" s="238">
        <v>2.2599999999999998</v>
      </c>
      <c r="H669" s="238">
        <v>4.0599999999999996</v>
      </c>
      <c r="I669" s="238">
        <v>47.81</v>
      </c>
      <c r="J669" s="225" t="s">
        <v>29</v>
      </c>
      <c r="K669" s="225" t="s">
        <v>657</v>
      </c>
    </row>
    <row r="670" spans="1:11" s="237" customFormat="1" ht="12.75" x14ac:dyDescent="0.2">
      <c r="A670" s="225" t="s">
        <v>617</v>
      </c>
      <c r="B670" s="21" t="s">
        <v>888</v>
      </c>
      <c r="C670" s="225" t="s">
        <v>592</v>
      </c>
      <c r="D670" s="21" t="s">
        <v>889</v>
      </c>
      <c r="E670" s="238">
        <v>21</v>
      </c>
      <c r="F670" s="238"/>
      <c r="G670" s="238">
        <v>59</v>
      </c>
      <c r="H670" s="238">
        <v>56.7</v>
      </c>
      <c r="I670" s="238">
        <v>268.45999999999998</v>
      </c>
      <c r="J670" s="225" t="s">
        <v>86</v>
      </c>
      <c r="K670" s="225" t="s">
        <v>657</v>
      </c>
    </row>
    <row r="671" spans="1:11" s="237" customFormat="1" ht="12.75" x14ac:dyDescent="0.2">
      <c r="A671" s="225" t="s">
        <v>617</v>
      </c>
      <c r="B671" s="21" t="s">
        <v>884</v>
      </c>
      <c r="C671" s="225" t="s">
        <v>304</v>
      </c>
      <c r="D671" s="21" t="s">
        <v>885</v>
      </c>
      <c r="E671" s="238">
        <v>11.49</v>
      </c>
      <c r="F671" s="238">
        <v>9.24</v>
      </c>
      <c r="G671" s="238">
        <v>8.17</v>
      </c>
      <c r="H671" s="238">
        <v>10.1</v>
      </c>
      <c r="I671" s="238">
        <v>69.87</v>
      </c>
      <c r="J671" s="225" t="s">
        <v>73</v>
      </c>
      <c r="K671" s="225" t="s">
        <v>644</v>
      </c>
    </row>
    <row r="672" spans="1:11" s="237" customFormat="1" ht="12.75" x14ac:dyDescent="0.2">
      <c r="A672" s="225" t="s">
        <v>617</v>
      </c>
      <c r="B672" s="21" t="s">
        <v>868</v>
      </c>
      <c r="C672" s="225" t="s">
        <v>290</v>
      </c>
      <c r="D672" s="21" t="s">
        <v>869</v>
      </c>
      <c r="E672" s="238">
        <v>9.9499999999999993</v>
      </c>
      <c r="F672" s="238">
        <v>8.1</v>
      </c>
      <c r="G672" s="238">
        <v>5.22</v>
      </c>
      <c r="H672" s="238">
        <v>6.28</v>
      </c>
      <c r="I672" s="238">
        <v>66.19</v>
      </c>
      <c r="J672" s="225" t="s">
        <v>29</v>
      </c>
      <c r="K672" s="225" t="s">
        <v>644</v>
      </c>
    </row>
    <row r="673" spans="1:11" s="237" customFormat="1" ht="12.75" x14ac:dyDescent="0.2">
      <c r="A673" s="225" t="s">
        <v>617</v>
      </c>
      <c r="B673" s="21" t="s">
        <v>878</v>
      </c>
      <c r="C673" s="225" t="s">
        <v>84</v>
      </c>
      <c r="D673" s="21" t="s">
        <v>879</v>
      </c>
      <c r="E673" s="238">
        <v>20</v>
      </c>
      <c r="F673" s="238">
        <v>16.2</v>
      </c>
      <c r="G673" s="238">
        <v>50.52</v>
      </c>
      <c r="H673" s="238">
        <v>48.34</v>
      </c>
      <c r="I673" s="238">
        <v>147.1</v>
      </c>
      <c r="J673" s="225" t="s">
        <v>59</v>
      </c>
      <c r="K673" s="225" t="s">
        <v>644</v>
      </c>
    </row>
    <row r="674" spans="1:11" s="237" customFormat="1" ht="12.75" x14ac:dyDescent="0.2">
      <c r="A674" s="225" t="s">
        <v>617</v>
      </c>
      <c r="B674" s="21" t="s">
        <v>870</v>
      </c>
      <c r="C674" s="225" t="s">
        <v>293</v>
      </c>
      <c r="D674" s="21" t="s">
        <v>871</v>
      </c>
      <c r="E674" s="238">
        <v>11.58</v>
      </c>
      <c r="F674" s="238">
        <v>9.5299999999999994</v>
      </c>
      <c r="G674" s="238">
        <v>7.37</v>
      </c>
      <c r="H674" s="238">
        <v>8.02</v>
      </c>
      <c r="I674" s="238">
        <v>40.450000000000003</v>
      </c>
      <c r="J674" s="225" t="s">
        <v>29</v>
      </c>
      <c r="K674" s="225" t="s">
        <v>644</v>
      </c>
    </row>
    <row r="675" spans="1:11" s="237" customFormat="1" ht="12.75" x14ac:dyDescent="0.2">
      <c r="A675" s="225" t="s">
        <v>617</v>
      </c>
      <c r="B675" s="21" t="s">
        <v>854</v>
      </c>
      <c r="C675" s="225" t="s">
        <v>277</v>
      </c>
      <c r="D675" s="21" t="s">
        <v>855</v>
      </c>
      <c r="E675" s="238">
        <v>10.76</v>
      </c>
      <c r="F675" s="238">
        <v>8.4</v>
      </c>
      <c r="G675" s="238">
        <v>5.8</v>
      </c>
      <c r="H675" s="238">
        <v>8.19</v>
      </c>
      <c r="I675" s="238">
        <v>13.24</v>
      </c>
      <c r="J675" s="225" t="s">
        <v>29</v>
      </c>
      <c r="K675" s="225" t="s">
        <v>644</v>
      </c>
    </row>
    <row r="676" spans="1:11" s="237" customFormat="1" ht="12.75" x14ac:dyDescent="0.2">
      <c r="A676" s="225" t="s">
        <v>617</v>
      </c>
      <c r="B676" s="21" t="s">
        <v>858</v>
      </c>
      <c r="C676" s="225" t="s">
        <v>493</v>
      </c>
      <c r="D676" s="21" t="s">
        <v>859</v>
      </c>
      <c r="E676" s="238">
        <v>10.69</v>
      </c>
      <c r="F676" s="238">
        <v>8.6199999999999992</v>
      </c>
      <c r="G676" s="238">
        <v>5.69</v>
      </c>
      <c r="H676" s="238">
        <v>5.24</v>
      </c>
      <c r="I676" s="238">
        <v>23.54</v>
      </c>
      <c r="J676" s="225" t="s">
        <v>29</v>
      </c>
      <c r="K676" s="225" t="s">
        <v>657</v>
      </c>
    </row>
    <row r="677" spans="1:11" s="237" customFormat="1" ht="12.75" x14ac:dyDescent="0.2">
      <c r="A677" s="225" t="s">
        <v>617</v>
      </c>
      <c r="B677" s="21" t="s">
        <v>856</v>
      </c>
      <c r="C677" s="225" t="s">
        <v>279</v>
      </c>
      <c r="D677" s="21" t="s">
        <v>857</v>
      </c>
      <c r="E677" s="238">
        <v>6.8</v>
      </c>
      <c r="F677" s="238">
        <v>5.9</v>
      </c>
      <c r="G677" s="238">
        <v>2</v>
      </c>
      <c r="H677" s="238">
        <v>3.79</v>
      </c>
      <c r="I677" s="238">
        <v>11.03</v>
      </c>
      <c r="J677" s="225" t="s">
        <v>29</v>
      </c>
      <c r="K677" s="225" t="s">
        <v>657</v>
      </c>
    </row>
    <row r="678" spans="1:11" s="237" customFormat="1" ht="12.75" x14ac:dyDescent="0.2">
      <c r="A678" s="225" t="s">
        <v>617</v>
      </c>
      <c r="B678" s="21" t="s">
        <v>892</v>
      </c>
      <c r="C678" s="225" t="s">
        <v>893</v>
      </c>
      <c r="D678" s="21" t="s">
        <v>894</v>
      </c>
      <c r="E678" s="238">
        <v>15.09</v>
      </c>
      <c r="F678" s="238">
        <v>11.97</v>
      </c>
      <c r="G678" s="238">
        <v>30.09</v>
      </c>
      <c r="H678" s="238">
        <v>28.48</v>
      </c>
      <c r="I678" s="238">
        <v>123.56</v>
      </c>
      <c r="J678" s="225" t="s">
        <v>89</v>
      </c>
      <c r="K678" s="225" t="s">
        <v>657</v>
      </c>
    </row>
    <row r="679" spans="1:11" s="237" customFormat="1" ht="12.75" x14ac:dyDescent="0.2">
      <c r="A679" s="225" t="s">
        <v>617</v>
      </c>
      <c r="B679" s="21" t="s">
        <v>860</v>
      </c>
      <c r="C679" s="225" t="s">
        <v>281</v>
      </c>
      <c r="D679" s="21" t="s">
        <v>861</v>
      </c>
      <c r="E679" s="238">
        <v>11</v>
      </c>
      <c r="F679" s="238">
        <v>9.4499999999999993</v>
      </c>
      <c r="G679" s="238">
        <v>7.37</v>
      </c>
      <c r="H679" s="238">
        <v>10.54</v>
      </c>
      <c r="I679" s="238">
        <v>25.74</v>
      </c>
      <c r="J679" s="225" t="s">
        <v>29</v>
      </c>
      <c r="K679" s="225" t="s">
        <v>644</v>
      </c>
    </row>
    <row r="680" spans="1:11" s="237" customFormat="1" x14ac:dyDescent="0.25">
      <c r="A680" s="201" t="str">
        <f>"TOTAL "&amp;A679</f>
        <v>TOTAL Lastres</v>
      </c>
      <c r="B680" s="221"/>
      <c r="C680" s="221" t="s">
        <v>1267</v>
      </c>
      <c r="D680" s="208"/>
      <c r="E680" s="201">
        <v>255.16000000000003</v>
      </c>
      <c r="F680" s="201">
        <v>168.37</v>
      </c>
      <c r="G680" s="201">
        <v>345.32999999999993</v>
      </c>
      <c r="H680" s="201">
        <v>339.3</v>
      </c>
      <c r="I680" s="201">
        <v>1696.77</v>
      </c>
      <c r="J680" s="227"/>
      <c r="K680" s="207"/>
    </row>
    <row r="681" spans="1:11" s="237" customFormat="1" ht="12.75" x14ac:dyDescent="0.2">
      <c r="A681" s="225" t="s">
        <v>618</v>
      </c>
      <c r="B681" s="21" t="s">
        <v>31</v>
      </c>
      <c r="C681" s="225" t="s">
        <v>1203</v>
      </c>
      <c r="D681" s="21" t="s">
        <v>1204</v>
      </c>
      <c r="E681" s="238">
        <v>9.1999999999999993</v>
      </c>
      <c r="F681" s="238"/>
      <c r="G681" s="238">
        <v>2.78</v>
      </c>
      <c r="H681" s="238">
        <v>4.1900000000000004</v>
      </c>
      <c r="I681" s="238">
        <v>22.06</v>
      </c>
      <c r="J681" s="225" t="s">
        <v>29</v>
      </c>
      <c r="K681" s="225" t="s">
        <v>657</v>
      </c>
    </row>
    <row r="682" spans="1:11" s="237" customFormat="1" ht="12.75" x14ac:dyDescent="0.2">
      <c r="A682" s="225" t="s">
        <v>618</v>
      </c>
      <c r="B682" s="21" t="s">
        <v>897</v>
      </c>
      <c r="C682" s="225" t="s">
        <v>308</v>
      </c>
      <c r="D682" s="21" t="s">
        <v>898</v>
      </c>
      <c r="E682" s="238">
        <v>14.26</v>
      </c>
      <c r="F682" s="238">
        <v>11.85</v>
      </c>
      <c r="G682" s="238">
        <v>21.8</v>
      </c>
      <c r="H682" s="238">
        <v>17.03</v>
      </c>
      <c r="I682" s="238">
        <v>154.44999999999999</v>
      </c>
      <c r="J682" s="225" t="s">
        <v>29</v>
      </c>
      <c r="K682" s="225" t="s">
        <v>644</v>
      </c>
    </row>
    <row r="683" spans="1:11" s="237" customFormat="1" ht="12.75" x14ac:dyDescent="0.2">
      <c r="A683" s="225" t="s">
        <v>618</v>
      </c>
      <c r="B683" s="21" t="s">
        <v>828</v>
      </c>
      <c r="C683" s="225" t="s">
        <v>248</v>
      </c>
      <c r="D683" s="21" t="s">
        <v>829</v>
      </c>
      <c r="E683" s="238">
        <v>11.99</v>
      </c>
      <c r="F683" s="238">
        <v>9.4499999999999993</v>
      </c>
      <c r="G683" s="238">
        <v>11.08</v>
      </c>
      <c r="H683" s="238">
        <v>8.1999999999999993</v>
      </c>
      <c r="I683" s="238">
        <v>73.55</v>
      </c>
      <c r="J683" s="225" t="s">
        <v>29</v>
      </c>
      <c r="K683" s="225" t="s">
        <v>716</v>
      </c>
    </row>
    <row r="684" spans="1:11" s="237" customFormat="1" ht="12.75" x14ac:dyDescent="0.2">
      <c r="A684" s="225" t="s">
        <v>618</v>
      </c>
      <c r="B684" s="21" t="s">
        <v>908</v>
      </c>
      <c r="C684" s="225" t="s">
        <v>316</v>
      </c>
      <c r="D684" s="21" t="s">
        <v>909</v>
      </c>
      <c r="E684" s="238">
        <v>9.25</v>
      </c>
      <c r="F684" s="238">
        <v>7.79</v>
      </c>
      <c r="G684" s="238">
        <v>3.88</v>
      </c>
      <c r="H684" s="238">
        <v>4.74</v>
      </c>
      <c r="I684" s="238">
        <v>36.770000000000003</v>
      </c>
      <c r="J684" s="225" t="s">
        <v>29</v>
      </c>
      <c r="K684" s="225" t="s">
        <v>657</v>
      </c>
    </row>
    <row r="685" spans="1:11" s="237" customFormat="1" ht="12.75" x14ac:dyDescent="0.2">
      <c r="A685" s="225" t="s">
        <v>618</v>
      </c>
      <c r="B685" s="21" t="s">
        <v>902</v>
      </c>
      <c r="C685" s="225" t="s">
        <v>309</v>
      </c>
      <c r="D685" s="21" t="s">
        <v>903</v>
      </c>
      <c r="E685" s="238">
        <v>10.7</v>
      </c>
      <c r="F685" s="238"/>
      <c r="G685" s="238">
        <v>5.58</v>
      </c>
      <c r="H685" s="238">
        <v>4.92</v>
      </c>
      <c r="I685" s="238">
        <v>55.9</v>
      </c>
      <c r="J685" s="225" t="s">
        <v>29</v>
      </c>
      <c r="K685" s="225" t="s">
        <v>657</v>
      </c>
    </row>
    <row r="686" spans="1:11" s="237" customFormat="1" ht="12.75" x14ac:dyDescent="0.2">
      <c r="A686" s="225" t="s">
        <v>618</v>
      </c>
      <c r="B686" s="21" t="s">
        <v>906</v>
      </c>
      <c r="C686" s="225" t="s">
        <v>314</v>
      </c>
      <c r="D686" s="21" t="s">
        <v>907</v>
      </c>
      <c r="E686" s="238">
        <v>11.49</v>
      </c>
      <c r="F686" s="238">
        <v>9.24</v>
      </c>
      <c r="G686" s="238">
        <v>7.05</v>
      </c>
      <c r="H686" s="238">
        <v>8.0299999999999994</v>
      </c>
      <c r="I686" s="238">
        <v>66.19</v>
      </c>
      <c r="J686" s="225" t="s">
        <v>29</v>
      </c>
      <c r="K686" s="225" t="s">
        <v>644</v>
      </c>
    </row>
    <row r="687" spans="1:11" s="237" customFormat="1" ht="12.75" x14ac:dyDescent="0.2">
      <c r="A687" s="225" t="s">
        <v>618</v>
      </c>
      <c r="B687" s="21" t="s">
        <v>895</v>
      </c>
      <c r="C687" s="225" t="s">
        <v>306</v>
      </c>
      <c r="D687" s="21" t="s">
        <v>896</v>
      </c>
      <c r="E687" s="238">
        <v>9.52</v>
      </c>
      <c r="F687" s="238">
        <v>8.09</v>
      </c>
      <c r="G687" s="238">
        <v>4.5599999999999996</v>
      </c>
      <c r="H687" s="238">
        <v>6.42</v>
      </c>
      <c r="I687" s="238">
        <v>54.48</v>
      </c>
      <c r="J687" s="225" t="s">
        <v>29</v>
      </c>
      <c r="K687" s="225" t="s">
        <v>657</v>
      </c>
    </row>
    <row r="688" spans="1:11" s="237" customFormat="1" ht="12.75" x14ac:dyDescent="0.2">
      <c r="A688" s="225" t="s">
        <v>618</v>
      </c>
      <c r="B688" s="21" t="s">
        <v>904</v>
      </c>
      <c r="C688" s="225" t="s">
        <v>312</v>
      </c>
      <c r="D688" s="21" t="s">
        <v>905</v>
      </c>
      <c r="E688" s="238">
        <v>13.94</v>
      </c>
      <c r="F688" s="238">
        <v>11.59</v>
      </c>
      <c r="G688" s="238">
        <v>15.6</v>
      </c>
      <c r="H688" s="238">
        <v>19.329999999999998</v>
      </c>
      <c r="I688" s="238">
        <v>76.489999999999995</v>
      </c>
      <c r="J688" s="225" t="s">
        <v>29</v>
      </c>
      <c r="K688" s="225" t="s">
        <v>644</v>
      </c>
    </row>
    <row r="689" spans="1:11" s="237" customFormat="1" ht="12.75" x14ac:dyDescent="0.2">
      <c r="A689" s="225" t="s">
        <v>618</v>
      </c>
      <c r="B689" s="21" t="s">
        <v>910</v>
      </c>
      <c r="C689" s="225" t="s">
        <v>298</v>
      </c>
      <c r="D689" s="21" t="s">
        <v>911</v>
      </c>
      <c r="E689" s="238">
        <v>8.5</v>
      </c>
      <c r="F689" s="238">
        <v>6.8</v>
      </c>
      <c r="G689" s="238">
        <v>3.88</v>
      </c>
      <c r="H689" s="238">
        <v>4.6900000000000004</v>
      </c>
      <c r="I689" s="238">
        <v>44.13</v>
      </c>
      <c r="J689" s="225" t="s">
        <v>29</v>
      </c>
      <c r="K689" s="225" t="s">
        <v>657</v>
      </c>
    </row>
    <row r="690" spans="1:11" s="237" customFormat="1" x14ac:dyDescent="0.25">
      <c r="A690" s="201" t="str">
        <f>"TOTAL "&amp;A689</f>
        <v>TOTAL Llanes</v>
      </c>
      <c r="B690" s="208"/>
      <c r="C690" s="221" t="s">
        <v>1268</v>
      </c>
      <c r="D690" s="208"/>
      <c r="E690" s="201">
        <v>98.85</v>
      </c>
      <c r="F690" s="201">
        <v>64.81</v>
      </c>
      <c r="G690" s="201">
        <v>76.209999999999994</v>
      </c>
      <c r="H690" s="201">
        <v>77.550000000000011</v>
      </c>
      <c r="I690" s="201">
        <v>584.02</v>
      </c>
      <c r="J690" s="227"/>
      <c r="K690" s="207"/>
    </row>
    <row r="691" spans="1:11" s="237" customFormat="1" ht="12.75" x14ac:dyDescent="0.2">
      <c r="A691" s="225" t="s">
        <v>619</v>
      </c>
      <c r="B691" s="21" t="s">
        <v>926</v>
      </c>
      <c r="C691" s="225" t="s">
        <v>335</v>
      </c>
      <c r="D691" s="21" t="s">
        <v>927</v>
      </c>
      <c r="E691" s="238">
        <v>6.07</v>
      </c>
      <c r="F691" s="238"/>
      <c r="G691" s="238">
        <v>1.66</v>
      </c>
      <c r="H691" s="238">
        <v>1.86</v>
      </c>
      <c r="I691" s="238">
        <v>18.39</v>
      </c>
      <c r="J691" s="225" t="s">
        <v>29</v>
      </c>
      <c r="K691" s="225" t="s">
        <v>716</v>
      </c>
    </row>
    <row r="692" spans="1:11" s="237" customFormat="1" ht="12.75" x14ac:dyDescent="0.2">
      <c r="A692" s="225" t="s">
        <v>619</v>
      </c>
      <c r="B692" s="21" t="s">
        <v>922</v>
      </c>
      <c r="C692" s="225" t="s">
        <v>327</v>
      </c>
      <c r="D692" s="21" t="s">
        <v>923</v>
      </c>
      <c r="E692" s="238">
        <v>9.35</v>
      </c>
      <c r="F692" s="238"/>
      <c r="G692" s="238">
        <v>5.85</v>
      </c>
      <c r="H692" s="238">
        <v>9.98</v>
      </c>
      <c r="I692" s="238">
        <v>55.16</v>
      </c>
      <c r="J692" s="225" t="s">
        <v>29</v>
      </c>
      <c r="K692" s="225" t="s">
        <v>716</v>
      </c>
    </row>
    <row r="693" spans="1:11" s="237" customFormat="1" ht="12.75" x14ac:dyDescent="0.2">
      <c r="A693" s="225" t="s">
        <v>619</v>
      </c>
      <c r="B693" s="21" t="s">
        <v>916</v>
      </c>
      <c r="C693" s="225" t="s">
        <v>321</v>
      </c>
      <c r="D693" s="21" t="s">
        <v>917</v>
      </c>
      <c r="E693" s="238">
        <v>7.25</v>
      </c>
      <c r="F693" s="238">
        <v>5.9</v>
      </c>
      <c r="G693" s="238">
        <v>2.2400000000000002</v>
      </c>
      <c r="H693" s="238">
        <v>2.2599999999999998</v>
      </c>
      <c r="I693" s="238">
        <v>11.77</v>
      </c>
      <c r="J693" s="225" t="s">
        <v>29</v>
      </c>
      <c r="K693" s="225" t="s">
        <v>644</v>
      </c>
    </row>
    <row r="694" spans="1:11" s="237" customFormat="1" ht="12.75" x14ac:dyDescent="0.2">
      <c r="A694" s="225" t="s">
        <v>619</v>
      </c>
      <c r="B694" s="21" t="s">
        <v>936</v>
      </c>
      <c r="C694" s="225" t="s">
        <v>594</v>
      </c>
      <c r="D694" s="21" t="s">
        <v>937</v>
      </c>
      <c r="E694" s="238">
        <v>10.7</v>
      </c>
      <c r="F694" s="238">
        <v>9.5</v>
      </c>
      <c r="G694" s="238">
        <v>7.17</v>
      </c>
      <c r="H694" s="238">
        <v>5.51</v>
      </c>
      <c r="I694" s="238">
        <v>18.39</v>
      </c>
      <c r="J694" s="225" t="s">
        <v>29</v>
      </c>
      <c r="K694" s="225" t="s">
        <v>716</v>
      </c>
    </row>
    <row r="695" spans="1:11" s="237" customFormat="1" ht="12.75" x14ac:dyDescent="0.2">
      <c r="A695" s="225" t="s">
        <v>619</v>
      </c>
      <c r="B695" s="21" t="s">
        <v>940</v>
      </c>
      <c r="C695" s="225" t="s">
        <v>343</v>
      </c>
      <c r="D695" s="21" t="s">
        <v>941</v>
      </c>
      <c r="E695" s="238">
        <v>13.67</v>
      </c>
      <c r="F695" s="238">
        <v>11.2</v>
      </c>
      <c r="G695" s="238">
        <v>16.739999999999998</v>
      </c>
      <c r="H695" s="238">
        <v>19</v>
      </c>
      <c r="I695" s="238">
        <v>117.68</v>
      </c>
      <c r="J695" s="225" t="s">
        <v>29</v>
      </c>
      <c r="K695" s="225" t="s">
        <v>644</v>
      </c>
    </row>
    <row r="696" spans="1:11" s="237" customFormat="1" ht="12.75" x14ac:dyDescent="0.2">
      <c r="A696" s="225" t="s">
        <v>619</v>
      </c>
      <c r="B696" s="21" t="s">
        <v>932</v>
      </c>
      <c r="C696" s="225" t="s">
        <v>339</v>
      </c>
      <c r="D696" s="21" t="s">
        <v>933</v>
      </c>
      <c r="E696" s="238">
        <v>8.7100000000000009</v>
      </c>
      <c r="F696" s="238"/>
      <c r="G696" s="238">
        <v>3.01</v>
      </c>
      <c r="H696" s="238">
        <v>5.13</v>
      </c>
      <c r="I696" s="238">
        <v>47.81</v>
      </c>
      <c r="J696" s="225" t="s">
        <v>29</v>
      </c>
      <c r="K696" s="225" t="s">
        <v>716</v>
      </c>
    </row>
    <row r="697" spans="1:11" s="237" customFormat="1" ht="12.75" x14ac:dyDescent="0.2">
      <c r="A697" s="225" t="s">
        <v>619</v>
      </c>
      <c r="B697" s="21" t="s">
        <v>938</v>
      </c>
      <c r="C697" s="225" t="s">
        <v>342</v>
      </c>
      <c r="D697" s="21" t="s">
        <v>939</v>
      </c>
      <c r="E697" s="238">
        <v>10.5</v>
      </c>
      <c r="F697" s="238">
        <v>8.25</v>
      </c>
      <c r="G697" s="238">
        <v>6.19</v>
      </c>
      <c r="H697" s="238">
        <v>7.26</v>
      </c>
      <c r="I697" s="238">
        <v>61.05</v>
      </c>
      <c r="J697" s="225" t="s">
        <v>29</v>
      </c>
      <c r="K697" s="225" t="s">
        <v>644</v>
      </c>
    </row>
    <row r="698" spans="1:11" s="237" customFormat="1" ht="12.75" x14ac:dyDescent="0.2">
      <c r="A698" s="225" t="s">
        <v>619</v>
      </c>
      <c r="B698" s="21" t="s">
        <v>930</v>
      </c>
      <c r="C698" s="225" t="s">
        <v>337</v>
      </c>
      <c r="D698" s="21" t="s">
        <v>931</v>
      </c>
      <c r="E698" s="238">
        <v>12.57</v>
      </c>
      <c r="F698" s="238">
        <v>10.199999999999999</v>
      </c>
      <c r="G698" s="238">
        <v>9.98</v>
      </c>
      <c r="H698" s="238">
        <v>9.9499999999999993</v>
      </c>
      <c r="I698" s="238">
        <v>69.87</v>
      </c>
      <c r="J698" s="225" t="s">
        <v>29</v>
      </c>
      <c r="K698" s="225" t="s">
        <v>644</v>
      </c>
    </row>
    <row r="699" spans="1:11" s="237" customFormat="1" ht="12.75" x14ac:dyDescent="0.2">
      <c r="A699" s="225" t="s">
        <v>619</v>
      </c>
      <c r="B699" s="21" t="s">
        <v>924</v>
      </c>
      <c r="C699" s="225" t="s">
        <v>333</v>
      </c>
      <c r="D699" s="21" t="s">
        <v>925</v>
      </c>
      <c r="E699" s="238">
        <v>8.1199999999999992</v>
      </c>
      <c r="F699" s="238">
        <v>6.84</v>
      </c>
      <c r="G699" s="238">
        <v>3.11</v>
      </c>
      <c r="H699" s="238">
        <v>5.71</v>
      </c>
      <c r="I699" s="238">
        <v>22.06</v>
      </c>
      <c r="J699" s="225" t="s">
        <v>29</v>
      </c>
      <c r="K699" s="225" t="s">
        <v>657</v>
      </c>
    </row>
    <row r="700" spans="1:11" s="237" customFormat="1" ht="12.75" x14ac:dyDescent="0.2">
      <c r="A700" s="225" t="s">
        <v>619</v>
      </c>
      <c r="B700" s="21" t="s">
        <v>914</v>
      </c>
      <c r="C700" s="225" t="s">
        <v>319</v>
      </c>
      <c r="D700" s="21" t="s">
        <v>915</v>
      </c>
      <c r="E700" s="238">
        <v>32.6</v>
      </c>
      <c r="F700" s="238">
        <v>26.75</v>
      </c>
      <c r="G700" s="238">
        <v>336</v>
      </c>
      <c r="H700" s="238">
        <v>149.9</v>
      </c>
      <c r="I700" s="238">
        <v>220.59</v>
      </c>
      <c r="J700" s="225" t="s">
        <v>24</v>
      </c>
      <c r="K700" s="225" t="s">
        <v>644</v>
      </c>
    </row>
    <row r="701" spans="1:11" s="237" customFormat="1" ht="12.75" x14ac:dyDescent="0.2">
      <c r="A701" s="225" t="s">
        <v>619</v>
      </c>
      <c r="B701" s="21" t="s">
        <v>928</v>
      </c>
      <c r="C701" s="225" t="s">
        <v>595</v>
      </c>
      <c r="D701" s="21" t="s">
        <v>929</v>
      </c>
      <c r="E701" s="238">
        <v>11.7</v>
      </c>
      <c r="F701" s="238">
        <v>9.08</v>
      </c>
      <c r="G701" s="238">
        <v>7.64</v>
      </c>
      <c r="H701" s="238">
        <v>9.58</v>
      </c>
      <c r="I701" s="238">
        <v>60.31</v>
      </c>
      <c r="J701" s="225" t="s">
        <v>29</v>
      </c>
      <c r="K701" s="225" t="s">
        <v>644</v>
      </c>
    </row>
    <row r="702" spans="1:11" s="237" customFormat="1" ht="12.75" x14ac:dyDescent="0.2">
      <c r="A702" s="225" t="s">
        <v>619</v>
      </c>
      <c r="B702" s="21" t="s">
        <v>946</v>
      </c>
      <c r="C702" s="225" t="s">
        <v>347</v>
      </c>
      <c r="D702" s="21" t="s">
        <v>947</v>
      </c>
      <c r="E702" s="238">
        <v>7.51</v>
      </c>
      <c r="F702" s="238">
        <v>7.06</v>
      </c>
      <c r="G702" s="238">
        <v>2.68</v>
      </c>
      <c r="H702" s="238">
        <v>3.39</v>
      </c>
      <c r="I702" s="238">
        <v>29.42</v>
      </c>
      <c r="J702" s="225" t="s">
        <v>29</v>
      </c>
      <c r="K702" s="225" t="s">
        <v>657</v>
      </c>
    </row>
    <row r="703" spans="1:11" s="237" customFormat="1" ht="12.75" x14ac:dyDescent="0.2">
      <c r="A703" s="225" t="s">
        <v>619</v>
      </c>
      <c r="B703" s="21" t="s">
        <v>944</v>
      </c>
      <c r="C703" s="225" t="s">
        <v>345</v>
      </c>
      <c r="D703" s="21" t="s">
        <v>945</v>
      </c>
      <c r="E703" s="238">
        <v>5.92</v>
      </c>
      <c r="F703" s="238">
        <v>5.74</v>
      </c>
      <c r="G703" s="238">
        <v>1.5</v>
      </c>
      <c r="H703" s="238">
        <v>1.88</v>
      </c>
      <c r="I703" s="238">
        <v>18.39</v>
      </c>
      <c r="J703" s="225" t="s">
        <v>29</v>
      </c>
      <c r="K703" s="225" t="s">
        <v>657</v>
      </c>
    </row>
    <row r="704" spans="1:11" s="237" customFormat="1" ht="12.75" x14ac:dyDescent="0.2">
      <c r="A704" s="225" t="s">
        <v>619</v>
      </c>
      <c r="B704" s="21" t="s">
        <v>920</v>
      </c>
      <c r="C704" s="225" t="s">
        <v>325</v>
      </c>
      <c r="D704" s="21" t="s">
        <v>921</v>
      </c>
      <c r="E704" s="238">
        <v>5.9</v>
      </c>
      <c r="F704" s="238">
        <v>4.2</v>
      </c>
      <c r="G704" s="238">
        <v>1.34</v>
      </c>
      <c r="H704" s="238">
        <v>0.86</v>
      </c>
      <c r="I704" s="238">
        <v>18.39</v>
      </c>
      <c r="J704" s="225" t="s">
        <v>29</v>
      </c>
      <c r="K704" s="225" t="s">
        <v>657</v>
      </c>
    </row>
    <row r="705" spans="1:11" s="237" customFormat="1" ht="12.75" x14ac:dyDescent="0.2">
      <c r="A705" s="225" t="s">
        <v>619</v>
      </c>
      <c r="B705" s="21" t="s">
        <v>934</v>
      </c>
      <c r="C705" s="225" t="s">
        <v>340</v>
      </c>
      <c r="D705" s="21" t="s">
        <v>935</v>
      </c>
      <c r="E705" s="238">
        <v>6.02</v>
      </c>
      <c r="F705" s="238">
        <v>5.7</v>
      </c>
      <c r="G705" s="238">
        <v>1.51</v>
      </c>
      <c r="H705" s="238">
        <v>2.72</v>
      </c>
      <c r="I705" s="238">
        <v>22.06</v>
      </c>
      <c r="J705" s="225" t="s">
        <v>29</v>
      </c>
      <c r="K705" s="225" t="s">
        <v>657</v>
      </c>
    </row>
    <row r="706" spans="1:11" s="237" customFormat="1" ht="12.75" x14ac:dyDescent="0.2">
      <c r="A706" s="225" t="s">
        <v>619</v>
      </c>
      <c r="B706" s="21" t="s">
        <v>918</v>
      </c>
      <c r="C706" s="225" t="s">
        <v>324</v>
      </c>
      <c r="D706" s="21" t="s">
        <v>919</v>
      </c>
      <c r="E706" s="238">
        <v>6.49</v>
      </c>
      <c r="F706" s="238"/>
      <c r="G706" s="238">
        <v>1.69</v>
      </c>
      <c r="H706" s="238">
        <v>2.87</v>
      </c>
      <c r="I706" s="238">
        <v>22.06</v>
      </c>
      <c r="J706" s="225" t="s">
        <v>29</v>
      </c>
      <c r="K706" s="225" t="s">
        <v>657</v>
      </c>
    </row>
    <row r="707" spans="1:11" s="237" customFormat="1" ht="12.75" x14ac:dyDescent="0.2">
      <c r="A707" s="225" t="s">
        <v>619</v>
      </c>
      <c r="B707" s="21" t="s">
        <v>1016</v>
      </c>
      <c r="C707" s="225" t="s">
        <v>422</v>
      </c>
      <c r="D707" s="21" t="s">
        <v>1017</v>
      </c>
      <c r="E707" s="238">
        <v>6.8</v>
      </c>
      <c r="F707" s="238">
        <v>5.44</v>
      </c>
      <c r="G707" s="238">
        <v>1.74</v>
      </c>
      <c r="H707" s="238">
        <v>3.4</v>
      </c>
      <c r="I707" s="238">
        <v>11.03</v>
      </c>
      <c r="J707" s="225" t="s">
        <v>29</v>
      </c>
      <c r="K707" s="225" t="s">
        <v>657</v>
      </c>
    </row>
    <row r="708" spans="1:11" s="237" customFormat="1" ht="12.75" x14ac:dyDescent="0.2">
      <c r="A708" s="225" t="s">
        <v>619</v>
      </c>
      <c r="B708" s="21" t="s">
        <v>1184</v>
      </c>
      <c r="C708" s="225" t="s">
        <v>1170</v>
      </c>
      <c r="D708" s="21" t="s">
        <v>1171</v>
      </c>
      <c r="E708" s="238">
        <v>7.4</v>
      </c>
      <c r="F708" s="238">
        <v>6.44</v>
      </c>
      <c r="G708" s="238">
        <v>1.77</v>
      </c>
      <c r="H708" s="238">
        <v>3.2</v>
      </c>
      <c r="I708" s="238">
        <v>22.06</v>
      </c>
      <c r="J708" s="225" t="s">
        <v>29</v>
      </c>
      <c r="K708" s="225" t="s">
        <v>713</v>
      </c>
    </row>
    <row r="709" spans="1:11" s="237" customFormat="1" ht="12.75" x14ac:dyDescent="0.2">
      <c r="A709" s="225" t="s">
        <v>619</v>
      </c>
      <c r="B709" s="21" t="s">
        <v>1185</v>
      </c>
      <c r="C709" s="225" t="s">
        <v>1172</v>
      </c>
      <c r="D709" s="21" t="s">
        <v>1173</v>
      </c>
      <c r="E709" s="238">
        <v>9.94</v>
      </c>
      <c r="F709" s="238">
        <v>7.95</v>
      </c>
      <c r="G709" s="238">
        <v>5.58</v>
      </c>
      <c r="H709" s="238">
        <v>6.31</v>
      </c>
      <c r="I709" s="238">
        <v>66.180000000000007</v>
      </c>
      <c r="J709" s="225" t="s">
        <v>29</v>
      </c>
      <c r="K709" s="225" t="s">
        <v>713</v>
      </c>
    </row>
    <row r="710" spans="1:11" s="237" customFormat="1" ht="12.75" x14ac:dyDescent="0.2">
      <c r="A710" s="225" t="s">
        <v>619</v>
      </c>
      <c r="B710" s="21" t="s">
        <v>1186</v>
      </c>
      <c r="C710" s="225" t="s">
        <v>1174</v>
      </c>
      <c r="D710" s="21" t="s">
        <v>1175</v>
      </c>
      <c r="E710" s="238">
        <v>7.4</v>
      </c>
      <c r="F710" s="238">
        <v>6.75</v>
      </c>
      <c r="G710" s="238">
        <v>2.23</v>
      </c>
      <c r="H710" s="238">
        <v>4.3499999999999996</v>
      </c>
      <c r="I710" s="238">
        <v>14.71</v>
      </c>
      <c r="J710" s="225" t="s">
        <v>29</v>
      </c>
      <c r="K710" s="225" t="s">
        <v>713</v>
      </c>
    </row>
    <row r="711" spans="1:11" s="237" customFormat="1" x14ac:dyDescent="0.25">
      <c r="A711" s="201" t="str">
        <f>"TOTAL "&amp;A710</f>
        <v>TOTAL Luanco</v>
      </c>
      <c r="B711" s="208"/>
      <c r="C711" s="221" t="s">
        <v>1267</v>
      </c>
      <c r="D711" s="208"/>
      <c r="E711" s="201">
        <v>194.62</v>
      </c>
      <c r="F711" s="201">
        <v>137</v>
      </c>
      <c r="G711" s="201">
        <v>419.62999999999994</v>
      </c>
      <c r="H711" s="201">
        <v>255.12</v>
      </c>
      <c r="I711" s="201">
        <v>927.37999999999965</v>
      </c>
      <c r="J711" s="227"/>
      <c r="K711" s="207"/>
    </row>
    <row r="712" spans="1:11" s="237" customFormat="1" ht="12.75" x14ac:dyDescent="0.2">
      <c r="A712" s="225" t="s">
        <v>620</v>
      </c>
      <c r="B712" s="21" t="s">
        <v>31</v>
      </c>
      <c r="C712" s="225" t="s">
        <v>362</v>
      </c>
      <c r="D712" s="21" t="s">
        <v>1205</v>
      </c>
      <c r="E712" s="238">
        <v>11.97</v>
      </c>
      <c r="F712" s="238">
        <v>10.32</v>
      </c>
      <c r="G712" s="238">
        <v>11</v>
      </c>
      <c r="H712" s="238">
        <v>9.91</v>
      </c>
      <c r="I712" s="238">
        <v>14.71</v>
      </c>
      <c r="J712" s="225" t="s">
        <v>29</v>
      </c>
      <c r="K712" s="225" t="s">
        <v>713</v>
      </c>
    </row>
    <row r="713" spans="1:11" s="237" customFormat="1" ht="12.75" x14ac:dyDescent="0.2">
      <c r="A713" s="225" t="s">
        <v>620</v>
      </c>
      <c r="B713" s="21" t="s">
        <v>31</v>
      </c>
      <c r="C713" s="225" t="s">
        <v>1206</v>
      </c>
      <c r="D713" s="21" t="s">
        <v>1207</v>
      </c>
      <c r="E713" s="238">
        <v>11.5</v>
      </c>
      <c r="F713" s="238"/>
      <c r="G713" s="238">
        <v>7.97</v>
      </c>
      <c r="H713" s="238">
        <v>6.2</v>
      </c>
      <c r="I713" s="238">
        <v>36.770000000000003</v>
      </c>
      <c r="J713" s="225" t="s">
        <v>29</v>
      </c>
      <c r="K713" s="225" t="s">
        <v>657</v>
      </c>
    </row>
    <row r="714" spans="1:11" s="237" customFormat="1" ht="12.75" x14ac:dyDescent="0.2">
      <c r="A714" s="225" t="s">
        <v>620</v>
      </c>
      <c r="B714" s="21" t="s">
        <v>990</v>
      </c>
      <c r="C714" s="225" t="s">
        <v>391</v>
      </c>
      <c r="D714" s="21" t="s">
        <v>991</v>
      </c>
      <c r="E714" s="238">
        <v>22.5</v>
      </c>
      <c r="F714" s="238">
        <v>18.600000000000001</v>
      </c>
      <c r="G714" s="238">
        <v>72.06</v>
      </c>
      <c r="H714" s="238">
        <v>49.11</v>
      </c>
      <c r="I714" s="238">
        <v>176.52</v>
      </c>
      <c r="J714" s="225" t="s">
        <v>59</v>
      </c>
      <c r="K714" s="225" t="s">
        <v>644</v>
      </c>
    </row>
    <row r="715" spans="1:11" s="237" customFormat="1" ht="12.75" x14ac:dyDescent="0.2">
      <c r="A715" s="225" t="s">
        <v>620</v>
      </c>
      <c r="B715" s="21" t="s">
        <v>1187</v>
      </c>
      <c r="C715" s="225" t="s">
        <v>1176</v>
      </c>
      <c r="D715" s="21" t="s">
        <v>1177</v>
      </c>
      <c r="E715" s="238">
        <v>18.45</v>
      </c>
      <c r="F715" s="238">
        <v>14.79</v>
      </c>
      <c r="G715" s="238">
        <v>86.8</v>
      </c>
      <c r="H715" s="238">
        <v>36.409999999999997</v>
      </c>
      <c r="I715" s="238">
        <v>107.09</v>
      </c>
      <c r="J715" s="225" t="s">
        <v>89</v>
      </c>
      <c r="K715" s="225" t="s">
        <v>657</v>
      </c>
    </row>
    <row r="716" spans="1:11" s="237" customFormat="1" ht="12.75" x14ac:dyDescent="0.2">
      <c r="A716" s="225" t="s">
        <v>620</v>
      </c>
      <c r="B716" s="21" t="s">
        <v>954</v>
      </c>
      <c r="C716" s="225" t="s">
        <v>358</v>
      </c>
      <c r="D716" s="21" t="s">
        <v>955</v>
      </c>
      <c r="E716" s="238">
        <v>10.85</v>
      </c>
      <c r="F716" s="238">
        <v>9.0500000000000007</v>
      </c>
      <c r="G716" s="238">
        <v>7.53</v>
      </c>
      <c r="H716" s="238">
        <v>8.4</v>
      </c>
      <c r="I716" s="238">
        <v>32.36</v>
      </c>
      <c r="J716" s="225" t="s">
        <v>29</v>
      </c>
      <c r="K716" s="225" t="s">
        <v>716</v>
      </c>
    </row>
    <row r="717" spans="1:11" s="237" customFormat="1" ht="12.75" x14ac:dyDescent="0.2">
      <c r="A717" s="225" t="s">
        <v>620</v>
      </c>
      <c r="B717" s="21" t="s">
        <v>952</v>
      </c>
      <c r="C717" s="225" t="s">
        <v>355</v>
      </c>
      <c r="D717" s="21" t="s">
        <v>953</v>
      </c>
      <c r="E717" s="238">
        <v>8.6</v>
      </c>
      <c r="F717" s="238">
        <v>6.4</v>
      </c>
      <c r="G717" s="238">
        <v>2.0299999999999998</v>
      </c>
      <c r="H717" s="238">
        <v>3.4</v>
      </c>
      <c r="I717" s="238">
        <v>11.03</v>
      </c>
      <c r="J717" s="225" t="s">
        <v>29</v>
      </c>
      <c r="K717" s="225" t="s">
        <v>716</v>
      </c>
    </row>
    <row r="718" spans="1:11" s="237" customFormat="1" ht="12.75" x14ac:dyDescent="0.2">
      <c r="A718" s="225" t="s">
        <v>620</v>
      </c>
      <c r="B718" s="21" t="s">
        <v>976</v>
      </c>
      <c r="C718" s="225" t="s">
        <v>379</v>
      </c>
      <c r="D718" s="21" t="s">
        <v>977</v>
      </c>
      <c r="E718" s="238">
        <v>11.4</v>
      </c>
      <c r="F718" s="238"/>
      <c r="G718" s="238">
        <v>6.83</v>
      </c>
      <c r="H718" s="238">
        <v>7.18</v>
      </c>
      <c r="I718" s="238">
        <v>44.13</v>
      </c>
      <c r="J718" s="225" t="s">
        <v>29</v>
      </c>
      <c r="K718" s="225" t="s">
        <v>716</v>
      </c>
    </row>
    <row r="719" spans="1:11" s="237" customFormat="1" ht="12.75" x14ac:dyDescent="0.2">
      <c r="A719" s="225" t="s">
        <v>620</v>
      </c>
      <c r="B719" s="21" t="s">
        <v>996</v>
      </c>
      <c r="C719" s="225" t="s">
        <v>400</v>
      </c>
      <c r="D719" s="21" t="s">
        <v>997</v>
      </c>
      <c r="E719" s="238">
        <v>18</v>
      </c>
      <c r="F719" s="238">
        <v>14.75</v>
      </c>
      <c r="G719" s="238">
        <v>77.61</v>
      </c>
      <c r="H719" s="238">
        <v>34.03</v>
      </c>
      <c r="I719" s="238">
        <v>167.69</v>
      </c>
      <c r="J719" s="225" t="s">
        <v>89</v>
      </c>
      <c r="K719" s="225" t="s">
        <v>644</v>
      </c>
    </row>
    <row r="720" spans="1:11" s="237" customFormat="1" ht="12.75" x14ac:dyDescent="0.2">
      <c r="A720" s="225" t="s">
        <v>620</v>
      </c>
      <c r="B720" s="21" t="s">
        <v>994</v>
      </c>
      <c r="C720" s="225" t="s">
        <v>398</v>
      </c>
      <c r="D720" s="21" t="s">
        <v>995</v>
      </c>
      <c r="E720" s="238">
        <v>20.6</v>
      </c>
      <c r="F720" s="238">
        <v>15.65</v>
      </c>
      <c r="G720" s="238">
        <v>96.71</v>
      </c>
      <c r="H720" s="238">
        <v>33.11</v>
      </c>
      <c r="I720" s="238">
        <v>220.65</v>
      </c>
      <c r="J720" s="225" t="s">
        <v>89</v>
      </c>
      <c r="K720" s="225" t="s">
        <v>644</v>
      </c>
    </row>
    <row r="721" spans="1:11" s="237" customFormat="1" ht="12.75" x14ac:dyDescent="0.2">
      <c r="A721" s="225" t="s">
        <v>620</v>
      </c>
      <c r="B721" s="21" t="s">
        <v>956</v>
      </c>
      <c r="C721" s="225" t="s">
        <v>360</v>
      </c>
      <c r="D721" s="21" t="s">
        <v>957</v>
      </c>
      <c r="E721" s="238">
        <v>12.4</v>
      </c>
      <c r="F721" s="238">
        <v>10</v>
      </c>
      <c r="G721" s="238">
        <v>9.59</v>
      </c>
      <c r="H721" s="238">
        <v>8.6999999999999993</v>
      </c>
      <c r="I721" s="238">
        <v>36.04</v>
      </c>
      <c r="J721" s="225" t="s">
        <v>29</v>
      </c>
      <c r="K721" s="225" t="s">
        <v>644</v>
      </c>
    </row>
    <row r="722" spans="1:11" s="237" customFormat="1" ht="12.75" x14ac:dyDescent="0.2">
      <c r="A722" s="225" t="s">
        <v>620</v>
      </c>
      <c r="B722" s="21" t="s">
        <v>958</v>
      </c>
      <c r="C722" s="225" t="s">
        <v>361</v>
      </c>
      <c r="D722" s="21" t="s">
        <v>959</v>
      </c>
      <c r="E722" s="238">
        <v>10.1</v>
      </c>
      <c r="F722" s="238">
        <v>8.1999999999999993</v>
      </c>
      <c r="G722" s="238">
        <v>5.7</v>
      </c>
      <c r="H722" s="238">
        <v>5.26</v>
      </c>
      <c r="I722" s="238">
        <v>16.18</v>
      </c>
      <c r="J722" s="225" t="s">
        <v>29</v>
      </c>
      <c r="K722" s="225" t="s">
        <v>644</v>
      </c>
    </row>
    <row r="723" spans="1:11" s="237" customFormat="1" ht="12.75" x14ac:dyDescent="0.2">
      <c r="A723" s="225" t="s">
        <v>620</v>
      </c>
      <c r="B723" s="21" t="s">
        <v>968</v>
      </c>
      <c r="C723" s="225" t="s">
        <v>373</v>
      </c>
      <c r="D723" s="21" t="s">
        <v>969</v>
      </c>
      <c r="E723" s="238">
        <v>10.5</v>
      </c>
      <c r="F723" s="238">
        <v>8.9600000000000009</v>
      </c>
      <c r="G723" s="238">
        <v>5.95</v>
      </c>
      <c r="H723" s="238">
        <v>5.83</v>
      </c>
      <c r="I723" s="238">
        <v>29.42</v>
      </c>
      <c r="J723" s="225" t="s">
        <v>29</v>
      </c>
      <c r="K723" s="225" t="s">
        <v>657</v>
      </c>
    </row>
    <row r="724" spans="1:11" s="237" customFormat="1" ht="12.75" x14ac:dyDescent="0.2">
      <c r="A724" s="225" t="s">
        <v>620</v>
      </c>
      <c r="B724" s="21" t="s">
        <v>962</v>
      </c>
      <c r="C724" s="225" t="s">
        <v>366</v>
      </c>
      <c r="D724" s="21" t="s">
        <v>963</v>
      </c>
      <c r="E724" s="238">
        <v>12.4</v>
      </c>
      <c r="F724" s="238">
        <v>10</v>
      </c>
      <c r="G724" s="238">
        <v>9.59</v>
      </c>
      <c r="H724" s="238">
        <v>8.66</v>
      </c>
      <c r="I724" s="238">
        <v>33.1</v>
      </c>
      <c r="J724" s="225" t="s">
        <v>29</v>
      </c>
      <c r="K724" s="225" t="s">
        <v>644</v>
      </c>
    </row>
    <row r="725" spans="1:11" s="237" customFormat="1" ht="12.75" x14ac:dyDescent="0.2">
      <c r="A725" s="225" t="s">
        <v>620</v>
      </c>
      <c r="B725" s="21" t="s">
        <v>986</v>
      </c>
      <c r="C725" s="225" t="s">
        <v>388</v>
      </c>
      <c r="D725" s="21" t="s">
        <v>987</v>
      </c>
      <c r="E725" s="238">
        <v>11</v>
      </c>
      <c r="F725" s="238">
        <v>9</v>
      </c>
      <c r="G725" s="238">
        <v>6.86</v>
      </c>
      <c r="H725" s="238">
        <v>6.61</v>
      </c>
      <c r="I725" s="238">
        <v>17.649999999999999</v>
      </c>
      <c r="J725" s="225" t="s">
        <v>29</v>
      </c>
      <c r="K725" s="225" t="s">
        <v>644</v>
      </c>
    </row>
    <row r="726" spans="1:11" s="237" customFormat="1" ht="12.75" x14ac:dyDescent="0.2">
      <c r="A726" s="225" t="s">
        <v>620</v>
      </c>
      <c r="B726" s="21" t="s">
        <v>978</v>
      </c>
      <c r="C726" s="225" t="s">
        <v>381</v>
      </c>
      <c r="D726" s="21" t="s">
        <v>979</v>
      </c>
      <c r="E726" s="238">
        <v>10.8</v>
      </c>
      <c r="F726" s="238">
        <v>9.0500000000000007</v>
      </c>
      <c r="G726" s="238">
        <v>7.5</v>
      </c>
      <c r="H726" s="238">
        <v>5.86</v>
      </c>
      <c r="I726" s="238">
        <v>44.13</v>
      </c>
      <c r="J726" s="225" t="s">
        <v>29</v>
      </c>
      <c r="K726" s="225" t="s">
        <v>657</v>
      </c>
    </row>
    <row r="727" spans="1:11" s="237" customFormat="1" ht="12.75" x14ac:dyDescent="0.2">
      <c r="A727" s="225" t="s">
        <v>620</v>
      </c>
      <c r="B727" s="21" t="s">
        <v>966</v>
      </c>
      <c r="C727" s="225" t="s">
        <v>371</v>
      </c>
      <c r="D727" s="21" t="s">
        <v>967</v>
      </c>
      <c r="E727" s="238">
        <v>11.03</v>
      </c>
      <c r="F727" s="238">
        <v>9.15</v>
      </c>
      <c r="G727" s="238">
        <v>8.48</v>
      </c>
      <c r="H727" s="238">
        <v>9.33</v>
      </c>
      <c r="I727" s="238">
        <v>47.81</v>
      </c>
      <c r="J727" s="225" t="s">
        <v>29</v>
      </c>
      <c r="K727" s="225" t="s">
        <v>657</v>
      </c>
    </row>
    <row r="728" spans="1:11" s="237" customFormat="1" ht="12.75" x14ac:dyDescent="0.2">
      <c r="A728" s="225" t="s">
        <v>620</v>
      </c>
      <c r="B728" s="21" t="s">
        <v>982</v>
      </c>
      <c r="C728" s="225" t="s">
        <v>385</v>
      </c>
      <c r="D728" s="21" t="s">
        <v>983</v>
      </c>
      <c r="E728" s="238">
        <v>10</v>
      </c>
      <c r="F728" s="238">
        <v>8.3000000000000007</v>
      </c>
      <c r="G728" s="238">
        <v>5.77</v>
      </c>
      <c r="H728" s="238">
        <v>5.33</v>
      </c>
      <c r="I728" s="238">
        <v>44.13</v>
      </c>
      <c r="J728" s="225" t="s">
        <v>29</v>
      </c>
      <c r="K728" s="225" t="s">
        <v>716</v>
      </c>
    </row>
    <row r="729" spans="1:11" s="237" customFormat="1" ht="12.75" x14ac:dyDescent="0.2">
      <c r="A729" s="225" t="s">
        <v>620</v>
      </c>
      <c r="B729" s="21" t="s">
        <v>972</v>
      </c>
      <c r="C729" s="225" t="s">
        <v>376</v>
      </c>
      <c r="D729" s="21" t="s">
        <v>973</v>
      </c>
      <c r="E729" s="238">
        <v>9.6</v>
      </c>
      <c r="F729" s="238">
        <v>7.85</v>
      </c>
      <c r="G729" s="238">
        <v>4.7699999999999996</v>
      </c>
      <c r="H729" s="238">
        <v>5.77</v>
      </c>
      <c r="I729" s="238">
        <v>27.21</v>
      </c>
      <c r="J729" s="225" t="s">
        <v>29</v>
      </c>
      <c r="K729" s="225" t="s">
        <v>644</v>
      </c>
    </row>
    <row r="730" spans="1:11" s="237" customFormat="1" ht="12.75" x14ac:dyDescent="0.2">
      <c r="A730" s="225" t="s">
        <v>620</v>
      </c>
      <c r="B730" s="21" t="s">
        <v>984</v>
      </c>
      <c r="C730" s="225" t="s">
        <v>386</v>
      </c>
      <c r="D730" s="21" t="s">
        <v>985</v>
      </c>
      <c r="E730" s="238">
        <v>9.35</v>
      </c>
      <c r="F730" s="238">
        <v>7.6</v>
      </c>
      <c r="G730" s="238">
        <v>4.01</v>
      </c>
      <c r="H730" s="238">
        <v>5.09</v>
      </c>
      <c r="I730" s="238">
        <v>61.78</v>
      </c>
      <c r="J730" s="225" t="s">
        <v>29</v>
      </c>
      <c r="K730" s="225" t="s">
        <v>644</v>
      </c>
    </row>
    <row r="731" spans="1:11" s="237" customFormat="1" ht="12.75" x14ac:dyDescent="0.2">
      <c r="A731" s="225" t="s">
        <v>620</v>
      </c>
      <c r="B731" s="21" t="s">
        <v>998</v>
      </c>
      <c r="C731" s="225" t="s">
        <v>403</v>
      </c>
      <c r="D731" s="21" t="s">
        <v>999</v>
      </c>
      <c r="E731" s="238">
        <v>17.8</v>
      </c>
      <c r="F731" s="238">
        <v>16.350000000000001</v>
      </c>
      <c r="G731" s="238">
        <v>67.33</v>
      </c>
      <c r="H731" s="238">
        <v>36.340000000000003</v>
      </c>
      <c r="I731" s="238">
        <v>102.97</v>
      </c>
      <c r="J731" s="225" t="s">
        <v>89</v>
      </c>
      <c r="K731" s="225" t="s">
        <v>657</v>
      </c>
    </row>
    <row r="732" spans="1:11" s="237" customFormat="1" ht="12.75" x14ac:dyDescent="0.2">
      <c r="A732" s="225" t="s">
        <v>620</v>
      </c>
      <c r="B732" s="21" t="s">
        <v>970</v>
      </c>
      <c r="C732" s="225" t="s">
        <v>375</v>
      </c>
      <c r="D732" s="21" t="s">
        <v>971</v>
      </c>
      <c r="E732" s="238">
        <v>11.54</v>
      </c>
      <c r="F732" s="238">
        <v>9.51</v>
      </c>
      <c r="G732" s="238">
        <v>7.95</v>
      </c>
      <c r="H732" s="238">
        <v>9.9499999999999993</v>
      </c>
      <c r="I732" s="238">
        <v>25.74</v>
      </c>
      <c r="J732" s="225" t="s">
        <v>29</v>
      </c>
      <c r="K732" s="225" t="s">
        <v>644</v>
      </c>
    </row>
    <row r="733" spans="1:11" s="237" customFormat="1" ht="12.75" x14ac:dyDescent="0.2">
      <c r="A733" s="225" t="s">
        <v>620</v>
      </c>
      <c r="B733" s="21" t="s">
        <v>974</v>
      </c>
      <c r="C733" s="225" t="s">
        <v>378</v>
      </c>
      <c r="D733" s="21" t="s">
        <v>975</v>
      </c>
      <c r="E733" s="238">
        <v>11.99</v>
      </c>
      <c r="F733" s="238">
        <v>9.35</v>
      </c>
      <c r="G733" s="238">
        <v>8.66</v>
      </c>
      <c r="H733" s="238">
        <v>11.23</v>
      </c>
      <c r="I733" s="238">
        <v>69.87</v>
      </c>
      <c r="J733" s="225" t="s">
        <v>29</v>
      </c>
      <c r="K733" s="225" t="s">
        <v>644</v>
      </c>
    </row>
    <row r="734" spans="1:11" s="237" customFormat="1" ht="12.75" x14ac:dyDescent="0.2">
      <c r="A734" s="225" t="s">
        <v>620</v>
      </c>
      <c r="B734" s="21" t="s">
        <v>899</v>
      </c>
      <c r="C734" s="225" t="s">
        <v>389</v>
      </c>
      <c r="D734" s="21" t="s">
        <v>901</v>
      </c>
      <c r="E734" s="238">
        <v>11.5</v>
      </c>
      <c r="F734" s="238">
        <v>9.8000000000000007</v>
      </c>
      <c r="G734" s="238">
        <v>9.3800000000000008</v>
      </c>
      <c r="H734" s="238">
        <v>13.44</v>
      </c>
      <c r="I734" s="238">
        <v>88.19</v>
      </c>
      <c r="J734" s="225" t="s">
        <v>29</v>
      </c>
      <c r="K734" s="225" t="s">
        <v>657</v>
      </c>
    </row>
    <row r="735" spans="1:11" s="237" customFormat="1" ht="12.75" x14ac:dyDescent="0.2">
      <c r="A735" s="225" t="s">
        <v>620</v>
      </c>
      <c r="B735" s="21" t="s">
        <v>980</v>
      </c>
      <c r="C735" s="225" t="s">
        <v>382</v>
      </c>
      <c r="D735" s="21" t="s">
        <v>981</v>
      </c>
      <c r="E735" s="238">
        <v>9.9</v>
      </c>
      <c r="F735" s="238">
        <v>9.1300000000000008</v>
      </c>
      <c r="G735" s="238">
        <v>4.54</v>
      </c>
      <c r="H735" s="238">
        <v>7.8</v>
      </c>
      <c r="I735" s="238">
        <v>26.48</v>
      </c>
      <c r="J735" s="225" t="s">
        <v>29</v>
      </c>
      <c r="K735" s="225" t="s">
        <v>657</v>
      </c>
    </row>
    <row r="736" spans="1:11" s="237" customFormat="1" ht="12.75" x14ac:dyDescent="0.2">
      <c r="A736" s="225" t="s">
        <v>620</v>
      </c>
      <c r="B736" s="21" t="s">
        <v>960</v>
      </c>
      <c r="C736" s="225" t="s">
        <v>364</v>
      </c>
      <c r="D736" s="21" t="s">
        <v>961</v>
      </c>
      <c r="E736" s="238">
        <v>3.74</v>
      </c>
      <c r="F736" s="238"/>
      <c r="G736" s="238">
        <v>0.37</v>
      </c>
      <c r="H736" s="238">
        <v>0.75</v>
      </c>
      <c r="I736" s="238">
        <v>4.41</v>
      </c>
      <c r="J736" s="225" t="s">
        <v>29</v>
      </c>
      <c r="K736" s="225" t="s">
        <v>716</v>
      </c>
    </row>
    <row r="737" spans="1:11" s="237" customFormat="1" x14ac:dyDescent="0.25">
      <c r="A737" s="201" t="str">
        <f>"TOTAL "&amp;A736</f>
        <v>TOTAL Luarca</v>
      </c>
      <c r="B737" s="208"/>
      <c r="C737" s="221" t="s">
        <v>1282</v>
      </c>
      <c r="D737" s="208"/>
      <c r="E737" s="201">
        <v>307.52000000000004</v>
      </c>
      <c r="F737" s="201">
        <v>231.81</v>
      </c>
      <c r="G737" s="201">
        <v>534.98999999999978</v>
      </c>
      <c r="H737" s="201">
        <v>333.7000000000001</v>
      </c>
      <c r="I737" s="201">
        <v>1486.0600000000002</v>
      </c>
      <c r="J737" s="227"/>
      <c r="K737" s="207"/>
    </row>
    <row r="738" spans="1:11" s="237" customFormat="1" ht="12.75" x14ac:dyDescent="0.2">
      <c r="A738" s="225" t="s">
        <v>621</v>
      </c>
      <c r="B738" s="21" t="s">
        <v>31</v>
      </c>
      <c r="C738" s="225" t="s">
        <v>1208</v>
      </c>
      <c r="D738" s="21" t="s">
        <v>1209</v>
      </c>
      <c r="E738" s="238">
        <v>11.99</v>
      </c>
      <c r="F738" s="238">
        <v>10.54</v>
      </c>
      <c r="G738" s="238">
        <v>10.86</v>
      </c>
      <c r="H738" s="238"/>
      <c r="I738" s="238">
        <v>94.1</v>
      </c>
      <c r="J738" s="225" t="s">
        <v>29</v>
      </c>
      <c r="K738" s="225" t="s">
        <v>644</v>
      </c>
    </row>
    <row r="739" spans="1:11" s="237" customFormat="1" ht="12.75" x14ac:dyDescent="0.2">
      <c r="A739" s="225" t="s">
        <v>621</v>
      </c>
      <c r="B739" s="21" t="s">
        <v>964</v>
      </c>
      <c r="C739" s="225" t="s">
        <v>370</v>
      </c>
      <c r="D739" s="21" t="s">
        <v>965</v>
      </c>
      <c r="E739" s="238">
        <v>9.8000000000000007</v>
      </c>
      <c r="F739" s="238">
        <v>7.84</v>
      </c>
      <c r="G739" s="238">
        <v>3.18</v>
      </c>
      <c r="H739" s="238">
        <v>5.65</v>
      </c>
      <c r="I739" s="238">
        <v>33.1</v>
      </c>
      <c r="J739" s="225" t="s">
        <v>29</v>
      </c>
      <c r="K739" s="225" t="s">
        <v>716</v>
      </c>
    </row>
    <row r="740" spans="1:11" s="237" customFormat="1" ht="12.75" x14ac:dyDescent="0.2">
      <c r="A740" s="225" t="s">
        <v>621</v>
      </c>
      <c r="B740" s="21" t="s">
        <v>1002</v>
      </c>
      <c r="C740" s="225" t="s">
        <v>409</v>
      </c>
      <c r="D740" s="21" t="s">
        <v>1003</v>
      </c>
      <c r="E740" s="238">
        <v>11</v>
      </c>
      <c r="F740" s="238">
        <v>9.3699999999999992</v>
      </c>
      <c r="G740" s="238">
        <v>6.94</v>
      </c>
      <c r="H740" s="238">
        <v>7.68</v>
      </c>
      <c r="I740" s="238">
        <v>62.52</v>
      </c>
      <c r="J740" s="225" t="s">
        <v>29</v>
      </c>
      <c r="K740" s="225" t="s">
        <v>644</v>
      </c>
    </row>
    <row r="741" spans="1:11" s="237" customFormat="1" ht="12.75" x14ac:dyDescent="0.2">
      <c r="A741" s="225" t="s">
        <v>621</v>
      </c>
      <c r="B741" s="21" t="s">
        <v>1006</v>
      </c>
      <c r="C741" s="225" t="s">
        <v>599</v>
      </c>
      <c r="D741" s="21" t="s">
        <v>1007</v>
      </c>
      <c r="E741" s="238">
        <v>9.99</v>
      </c>
      <c r="F741" s="238">
        <v>8.6199999999999992</v>
      </c>
      <c r="G741" s="238">
        <v>6.46</v>
      </c>
      <c r="H741" s="238">
        <v>8.17</v>
      </c>
      <c r="I741" s="238">
        <v>25.74</v>
      </c>
      <c r="J741" s="225" t="s">
        <v>29</v>
      </c>
      <c r="K741" s="225" t="s">
        <v>644</v>
      </c>
    </row>
    <row r="742" spans="1:11" s="237" customFormat="1" x14ac:dyDescent="0.25">
      <c r="A742" s="201" t="str">
        <f>"TOTAL "&amp;A741</f>
        <v>TOTAL Ortiguera</v>
      </c>
      <c r="B742" s="208"/>
      <c r="C742" s="221" t="s">
        <v>1261</v>
      </c>
      <c r="D742" s="208"/>
      <c r="E742" s="201">
        <v>42.78</v>
      </c>
      <c r="F742" s="201">
        <v>36.369999999999997</v>
      </c>
      <c r="G742" s="201">
        <v>27.44</v>
      </c>
      <c r="H742" s="201">
        <v>21.5</v>
      </c>
      <c r="I742" s="201">
        <v>215.46</v>
      </c>
      <c r="J742" s="227"/>
      <c r="K742" s="207"/>
    </row>
    <row r="743" spans="1:11" s="237" customFormat="1" ht="12.75" x14ac:dyDescent="0.2">
      <c r="A743" s="225" t="s">
        <v>622</v>
      </c>
      <c r="B743" s="21" t="s">
        <v>1018</v>
      </c>
      <c r="C743" s="225" t="s">
        <v>429</v>
      </c>
      <c r="D743" s="21" t="s">
        <v>1019</v>
      </c>
      <c r="E743" s="238">
        <v>10.3</v>
      </c>
      <c r="F743" s="238">
        <v>8.9</v>
      </c>
      <c r="G743" s="238">
        <v>5.75</v>
      </c>
      <c r="H743" s="238">
        <v>8.61</v>
      </c>
      <c r="I743" s="238">
        <v>44.13</v>
      </c>
      <c r="J743" s="225" t="s">
        <v>29</v>
      </c>
      <c r="K743" s="225" t="s">
        <v>716</v>
      </c>
    </row>
    <row r="744" spans="1:11" s="237" customFormat="1" ht="12.75" x14ac:dyDescent="0.2">
      <c r="A744" s="225" t="s">
        <v>622</v>
      </c>
      <c r="B744" s="21" t="s">
        <v>1008</v>
      </c>
      <c r="C744" s="225" t="s">
        <v>416</v>
      </c>
      <c r="D744" s="21" t="s">
        <v>1009</v>
      </c>
      <c r="E744" s="238">
        <v>12.6</v>
      </c>
      <c r="F744" s="238"/>
      <c r="G744" s="238">
        <v>12.45</v>
      </c>
      <c r="H744" s="238">
        <v>11.09</v>
      </c>
      <c r="I744" s="238">
        <v>80.900000000000006</v>
      </c>
      <c r="J744" s="225" t="s">
        <v>29</v>
      </c>
      <c r="K744" s="225" t="s">
        <v>644</v>
      </c>
    </row>
    <row r="745" spans="1:11" s="237" customFormat="1" ht="12.75" x14ac:dyDescent="0.2">
      <c r="A745" s="225" t="s">
        <v>622</v>
      </c>
      <c r="B745" s="21" t="s">
        <v>1026</v>
      </c>
      <c r="C745" s="225" t="s">
        <v>425</v>
      </c>
      <c r="D745" s="21" t="s">
        <v>1027</v>
      </c>
      <c r="E745" s="238">
        <v>8.5</v>
      </c>
      <c r="F745" s="238">
        <v>6.8</v>
      </c>
      <c r="G745" s="238">
        <v>3.99</v>
      </c>
      <c r="H745" s="238">
        <v>4.7699999999999996</v>
      </c>
      <c r="I745" s="238">
        <v>67.67</v>
      </c>
      <c r="J745" s="225" t="s">
        <v>29</v>
      </c>
      <c r="K745" s="225" t="s">
        <v>657</v>
      </c>
    </row>
    <row r="746" spans="1:11" s="237" customFormat="1" ht="12.75" x14ac:dyDescent="0.2">
      <c r="A746" s="225" t="s">
        <v>622</v>
      </c>
      <c r="B746" s="21" t="s">
        <v>1012</v>
      </c>
      <c r="C746" s="225" t="s">
        <v>420</v>
      </c>
      <c r="D746" s="21" t="s">
        <v>1013</v>
      </c>
      <c r="E746" s="238">
        <v>9.99</v>
      </c>
      <c r="F746" s="238">
        <v>8.64</v>
      </c>
      <c r="G746" s="238">
        <v>8.2799999999999994</v>
      </c>
      <c r="H746" s="238">
        <v>11.23</v>
      </c>
      <c r="I746" s="238">
        <v>29.42</v>
      </c>
      <c r="J746" s="225" t="s">
        <v>29</v>
      </c>
      <c r="K746" s="225" t="s">
        <v>644</v>
      </c>
    </row>
    <row r="747" spans="1:11" s="237" customFormat="1" ht="12.75" x14ac:dyDescent="0.2">
      <c r="A747" s="225" t="s">
        <v>622</v>
      </c>
      <c r="B747" s="21" t="s">
        <v>1024</v>
      </c>
      <c r="C747" s="225" t="s">
        <v>423</v>
      </c>
      <c r="D747" s="21" t="s">
        <v>1025</v>
      </c>
      <c r="E747" s="238">
        <v>4.34</v>
      </c>
      <c r="F747" s="238"/>
      <c r="G747" s="238">
        <v>0.48</v>
      </c>
      <c r="H747" s="238">
        <v>0.72</v>
      </c>
      <c r="I747" s="238">
        <v>7.35</v>
      </c>
      <c r="J747" s="225" t="s">
        <v>29</v>
      </c>
      <c r="K747" s="225" t="s">
        <v>716</v>
      </c>
    </row>
    <row r="748" spans="1:11" s="237" customFormat="1" ht="12.75" x14ac:dyDescent="0.2">
      <c r="A748" s="225" t="s">
        <v>622</v>
      </c>
      <c r="B748" s="21" t="s">
        <v>1010</v>
      </c>
      <c r="C748" s="225" t="s">
        <v>418</v>
      </c>
      <c r="D748" s="21" t="s">
        <v>1011</v>
      </c>
      <c r="E748" s="238">
        <v>4.2300000000000004</v>
      </c>
      <c r="F748" s="238"/>
      <c r="G748" s="238">
        <v>0.5</v>
      </c>
      <c r="H748" s="238">
        <v>0.94</v>
      </c>
      <c r="I748" s="238">
        <v>14.71</v>
      </c>
      <c r="J748" s="225" t="s">
        <v>29</v>
      </c>
      <c r="K748" s="225" t="s">
        <v>716</v>
      </c>
    </row>
    <row r="749" spans="1:11" s="237" customFormat="1" ht="12.75" x14ac:dyDescent="0.2">
      <c r="A749" s="225" t="s">
        <v>622</v>
      </c>
      <c r="B749" s="21" t="s">
        <v>1014</v>
      </c>
      <c r="C749" s="225" t="s">
        <v>427</v>
      </c>
      <c r="D749" s="21" t="s">
        <v>1015</v>
      </c>
      <c r="E749" s="238">
        <v>5.9</v>
      </c>
      <c r="F749" s="238"/>
      <c r="G749" s="238">
        <v>1.19</v>
      </c>
      <c r="H749" s="238">
        <v>2.25</v>
      </c>
      <c r="I749" s="238">
        <v>22.06</v>
      </c>
      <c r="J749" s="225" t="s">
        <v>29</v>
      </c>
      <c r="K749" s="225" t="s">
        <v>657</v>
      </c>
    </row>
    <row r="750" spans="1:11" s="237" customFormat="1" x14ac:dyDescent="0.25">
      <c r="A750" s="201" t="str">
        <f>"TOTAL "&amp;A749</f>
        <v>TOTAL Oviñana</v>
      </c>
      <c r="B750" s="208"/>
      <c r="C750" s="221" t="s">
        <v>1281</v>
      </c>
      <c r="D750" s="208"/>
      <c r="E750" s="201">
        <v>55.860000000000007</v>
      </c>
      <c r="F750" s="201">
        <v>24.34</v>
      </c>
      <c r="G750" s="201">
        <v>32.64</v>
      </c>
      <c r="H750" s="201">
        <v>39.61</v>
      </c>
      <c r="I750" s="201">
        <v>266.24</v>
      </c>
      <c r="J750" s="227"/>
      <c r="K750" s="207"/>
    </row>
    <row r="751" spans="1:11" s="237" customFormat="1" ht="12.75" x14ac:dyDescent="0.2">
      <c r="A751" s="225" t="s">
        <v>623</v>
      </c>
      <c r="B751" s="21" t="s">
        <v>992</v>
      </c>
      <c r="C751" s="225" t="s">
        <v>395</v>
      </c>
      <c r="D751" s="21" t="s">
        <v>993</v>
      </c>
      <c r="E751" s="238">
        <v>10.5</v>
      </c>
      <c r="F751" s="238"/>
      <c r="G751" s="238">
        <v>7.3</v>
      </c>
      <c r="H751" s="238">
        <v>10.6</v>
      </c>
      <c r="I751" s="238">
        <v>84.58</v>
      </c>
      <c r="J751" s="225" t="s">
        <v>73</v>
      </c>
      <c r="K751" s="225" t="s">
        <v>716</v>
      </c>
    </row>
    <row r="752" spans="1:11" s="237" customFormat="1" ht="12.75" x14ac:dyDescent="0.2">
      <c r="A752" s="225" t="s">
        <v>623</v>
      </c>
      <c r="B752" s="21" t="s">
        <v>1049</v>
      </c>
      <c r="C752" s="225" t="s">
        <v>414</v>
      </c>
      <c r="D752" s="21" t="s">
        <v>1050</v>
      </c>
      <c r="E752" s="238">
        <v>5.71</v>
      </c>
      <c r="F752" s="238"/>
      <c r="G752" s="238">
        <v>0.89</v>
      </c>
      <c r="H752" s="238">
        <v>1.98</v>
      </c>
      <c r="I752" s="238">
        <v>6.62</v>
      </c>
      <c r="J752" s="225" t="s">
        <v>73</v>
      </c>
      <c r="K752" s="225" t="s">
        <v>716</v>
      </c>
    </row>
    <row r="753" spans="1:11" s="237" customFormat="1" ht="12.75" x14ac:dyDescent="0.2">
      <c r="A753" s="225" t="s">
        <v>623</v>
      </c>
      <c r="B753" s="21" t="s">
        <v>1055</v>
      </c>
      <c r="C753" s="225" t="s">
        <v>450</v>
      </c>
      <c r="D753" s="21" t="s">
        <v>1056</v>
      </c>
      <c r="E753" s="238">
        <v>20</v>
      </c>
      <c r="F753" s="238">
        <v>16.2</v>
      </c>
      <c r="G753" s="238">
        <v>86.23</v>
      </c>
      <c r="H753" s="238">
        <v>41.63</v>
      </c>
      <c r="I753" s="238">
        <v>110.32</v>
      </c>
      <c r="J753" s="225" t="s">
        <v>89</v>
      </c>
      <c r="K753" s="225" t="s">
        <v>644</v>
      </c>
    </row>
    <row r="754" spans="1:11" s="237" customFormat="1" ht="12.75" x14ac:dyDescent="0.2">
      <c r="A754" s="225" t="s">
        <v>623</v>
      </c>
      <c r="B754" s="21" t="s">
        <v>1034</v>
      </c>
      <c r="C754" s="225" t="s">
        <v>1035</v>
      </c>
      <c r="D754" s="21" t="s">
        <v>1036</v>
      </c>
      <c r="E754" s="238">
        <v>7.47</v>
      </c>
      <c r="F754" s="238">
        <v>6.2</v>
      </c>
      <c r="G754" s="238">
        <v>2.77</v>
      </c>
      <c r="H754" s="238">
        <v>3.2</v>
      </c>
      <c r="I754" s="238">
        <v>32.36</v>
      </c>
      <c r="J754" s="225" t="s">
        <v>29</v>
      </c>
      <c r="K754" s="225" t="s">
        <v>657</v>
      </c>
    </row>
    <row r="755" spans="1:11" s="237" customFormat="1" ht="12.75" x14ac:dyDescent="0.2">
      <c r="A755" s="225" t="s">
        <v>623</v>
      </c>
      <c r="B755" s="21" t="s">
        <v>1041</v>
      </c>
      <c r="C755" s="225" t="s">
        <v>440</v>
      </c>
      <c r="D755" s="21" t="s">
        <v>1042</v>
      </c>
      <c r="E755" s="238">
        <v>11.93</v>
      </c>
      <c r="F755" s="238">
        <v>3.8</v>
      </c>
      <c r="G755" s="238">
        <v>13.97</v>
      </c>
      <c r="H755" s="238">
        <v>11.86</v>
      </c>
      <c r="I755" s="238">
        <v>88.26</v>
      </c>
      <c r="J755" s="225" t="s">
        <v>29</v>
      </c>
      <c r="K755" s="225" t="s">
        <v>657</v>
      </c>
    </row>
    <row r="756" spans="1:11" s="237" customFormat="1" ht="12.75" x14ac:dyDescent="0.2">
      <c r="A756" s="225" t="s">
        <v>623</v>
      </c>
      <c r="B756" s="21" t="s">
        <v>1039</v>
      </c>
      <c r="C756" s="225" t="s">
        <v>436</v>
      </c>
      <c r="D756" s="21" t="s">
        <v>1040</v>
      </c>
      <c r="E756" s="238">
        <v>11.75</v>
      </c>
      <c r="F756" s="238">
        <v>9.65</v>
      </c>
      <c r="G756" s="238">
        <v>8.34</v>
      </c>
      <c r="H756" s="238">
        <v>9.9</v>
      </c>
      <c r="I756" s="238">
        <v>77.959999999999994</v>
      </c>
      <c r="J756" s="225" t="s">
        <v>29</v>
      </c>
      <c r="K756" s="225" t="s">
        <v>644</v>
      </c>
    </row>
    <row r="757" spans="1:11" s="237" customFormat="1" ht="12.75" x14ac:dyDescent="0.2">
      <c r="A757" s="225" t="s">
        <v>623</v>
      </c>
      <c r="B757" s="21" t="s">
        <v>1047</v>
      </c>
      <c r="C757" s="225" t="s">
        <v>444</v>
      </c>
      <c r="D757" s="21" t="s">
        <v>1048</v>
      </c>
      <c r="E757" s="238">
        <v>9.6</v>
      </c>
      <c r="F757" s="238">
        <v>7.85</v>
      </c>
      <c r="G757" s="238">
        <v>4.7699999999999996</v>
      </c>
      <c r="H757" s="238">
        <v>5.5</v>
      </c>
      <c r="I757" s="238">
        <v>27.21</v>
      </c>
      <c r="J757" s="225" t="s">
        <v>29</v>
      </c>
      <c r="K757" s="225" t="s">
        <v>644</v>
      </c>
    </row>
    <row r="758" spans="1:11" s="237" customFormat="1" ht="12.75" x14ac:dyDescent="0.2">
      <c r="A758" s="225" t="s">
        <v>623</v>
      </c>
      <c r="B758" s="21" t="s">
        <v>1053</v>
      </c>
      <c r="C758" s="225" t="s">
        <v>446</v>
      </c>
      <c r="D758" s="21" t="s">
        <v>1054</v>
      </c>
      <c r="E758" s="238">
        <v>22</v>
      </c>
      <c r="F758" s="238">
        <v>18</v>
      </c>
      <c r="G758" s="238">
        <v>120.32</v>
      </c>
      <c r="H758" s="238">
        <v>80.510000000000005</v>
      </c>
      <c r="I758" s="238">
        <v>308.91000000000003</v>
      </c>
      <c r="J758" s="225" t="s">
        <v>79</v>
      </c>
      <c r="K758" s="225" t="s">
        <v>644</v>
      </c>
    </row>
    <row r="759" spans="1:11" s="237" customFormat="1" ht="12.75" x14ac:dyDescent="0.2">
      <c r="A759" s="225" t="s">
        <v>623</v>
      </c>
      <c r="B759" s="21" t="s">
        <v>1028</v>
      </c>
      <c r="C759" s="225" t="s">
        <v>1210</v>
      </c>
      <c r="D759" s="21" t="s">
        <v>1029</v>
      </c>
      <c r="E759" s="238">
        <v>7.5</v>
      </c>
      <c r="F759" s="238"/>
      <c r="G759" s="238">
        <v>2.34</v>
      </c>
      <c r="H759" s="238">
        <v>1.86</v>
      </c>
      <c r="I759" s="238">
        <v>11.77</v>
      </c>
      <c r="J759" s="225" t="s">
        <v>29</v>
      </c>
      <c r="K759" s="225" t="s">
        <v>716</v>
      </c>
    </row>
    <row r="760" spans="1:11" s="237" customFormat="1" ht="12.75" x14ac:dyDescent="0.2">
      <c r="A760" s="225" t="s">
        <v>623</v>
      </c>
      <c r="B760" s="21" t="s">
        <v>1045</v>
      </c>
      <c r="C760" s="225" t="s">
        <v>442</v>
      </c>
      <c r="D760" s="21" t="s">
        <v>1046</v>
      </c>
      <c r="E760" s="238">
        <v>10.54</v>
      </c>
      <c r="F760" s="238">
        <v>8.25</v>
      </c>
      <c r="G760" s="238">
        <v>6.35</v>
      </c>
      <c r="H760" s="238">
        <v>7.26</v>
      </c>
      <c r="I760" s="238">
        <v>36.770000000000003</v>
      </c>
      <c r="J760" s="225" t="s">
        <v>29</v>
      </c>
      <c r="K760" s="225" t="s">
        <v>644</v>
      </c>
    </row>
    <row r="761" spans="1:11" s="237" customFormat="1" ht="12.75" x14ac:dyDescent="0.2">
      <c r="A761" s="225" t="s">
        <v>623</v>
      </c>
      <c r="B761" s="21" t="s">
        <v>1032</v>
      </c>
      <c r="C761" s="225" t="s">
        <v>432</v>
      </c>
      <c r="D761" s="21" t="s">
        <v>1033</v>
      </c>
      <c r="E761" s="238">
        <v>10.8</v>
      </c>
      <c r="F761" s="238">
        <v>8.6999999999999993</v>
      </c>
      <c r="G761" s="238">
        <v>6.36</v>
      </c>
      <c r="H761" s="238">
        <v>6.49</v>
      </c>
      <c r="I761" s="238">
        <v>62.52</v>
      </c>
      <c r="J761" s="225" t="s">
        <v>29</v>
      </c>
      <c r="K761" s="225" t="s">
        <v>644</v>
      </c>
    </row>
    <row r="762" spans="1:11" s="237" customFormat="1" ht="12.75" x14ac:dyDescent="0.2">
      <c r="A762" s="225" t="s">
        <v>623</v>
      </c>
      <c r="B762" s="21" t="s">
        <v>1043</v>
      </c>
      <c r="C762" s="225" t="s">
        <v>441</v>
      </c>
      <c r="D762" s="21" t="s">
        <v>1044</v>
      </c>
      <c r="E762" s="238">
        <v>10.54</v>
      </c>
      <c r="F762" s="238">
        <v>8.25</v>
      </c>
      <c r="G762" s="238">
        <v>6.35</v>
      </c>
      <c r="H762" s="238">
        <v>7.26</v>
      </c>
      <c r="I762" s="238">
        <v>18.39</v>
      </c>
      <c r="J762" s="225" t="s">
        <v>29</v>
      </c>
      <c r="K762" s="225" t="s">
        <v>644</v>
      </c>
    </row>
    <row r="763" spans="1:11" s="237" customFormat="1" ht="12.75" x14ac:dyDescent="0.2">
      <c r="A763" s="225" t="s">
        <v>623</v>
      </c>
      <c r="B763" s="21" t="s">
        <v>1037</v>
      </c>
      <c r="C763" s="225" t="s">
        <v>435</v>
      </c>
      <c r="D763" s="21" t="s">
        <v>1038</v>
      </c>
      <c r="E763" s="238">
        <v>11.99</v>
      </c>
      <c r="F763" s="238">
        <v>9.59</v>
      </c>
      <c r="G763" s="238">
        <v>9.16</v>
      </c>
      <c r="H763" s="238">
        <v>11.01</v>
      </c>
      <c r="I763" s="238">
        <v>75.02</v>
      </c>
      <c r="J763" s="225" t="s">
        <v>29</v>
      </c>
      <c r="K763" s="225" t="s">
        <v>644</v>
      </c>
    </row>
    <row r="764" spans="1:11" s="237" customFormat="1" ht="12.75" x14ac:dyDescent="0.2">
      <c r="A764" s="225" t="s">
        <v>623</v>
      </c>
      <c r="B764" s="21" t="s">
        <v>1051</v>
      </c>
      <c r="C764" s="225" t="s">
        <v>448</v>
      </c>
      <c r="D764" s="21" t="s">
        <v>1052</v>
      </c>
      <c r="E764" s="238">
        <v>20</v>
      </c>
      <c r="F764" s="238">
        <v>16.8</v>
      </c>
      <c r="G764" s="238">
        <v>56.5</v>
      </c>
      <c r="H764" s="238">
        <v>50.51</v>
      </c>
      <c r="I764" s="238">
        <v>110.32</v>
      </c>
      <c r="J764" s="225" t="s">
        <v>73</v>
      </c>
      <c r="K764" s="225" t="s">
        <v>657</v>
      </c>
    </row>
    <row r="765" spans="1:11" s="237" customFormat="1" x14ac:dyDescent="0.25">
      <c r="A765" s="201" t="str">
        <f>"TOTAL "&amp;A764</f>
        <v>TOTAL Puerto de Vega</v>
      </c>
      <c r="B765" s="208"/>
      <c r="C765" s="221" t="s">
        <v>1273</v>
      </c>
      <c r="D765" s="208"/>
      <c r="E765" s="201">
        <v>170.33</v>
      </c>
      <c r="F765" s="201">
        <v>113.29</v>
      </c>
      <c r="G765" s="201">
        <v>331.65000000000003</v>
      </c>
      <c r="H765" s="201">
        <v>249.57</v>
      </c>
      <c r="I765" s="201">
        <v>1051.01</v>
      </c>
      <c r="J765" s="227"/>
      <c r="K765" s="207"/>
    </row>
    <row r="766" spans="1:11" s="237" customFormat="1" ht="12.75" x14ac:dyDescent="0.2">
      <c r="A766" s="225" t="s">
        <v>624</v>
      </c>
      <c r="B766" s="21" t="s">
        <v>1057</v>
      </c>
      <c r="C766" s="225" t="s">
        <v>453</v>
      </c>
      <c r="D766" s="21" t="s">
        <v>1058</v>
      </c>
      <c r="E766" s="238">
        <v>8.8000000000000007</v>
      </c>
      <c r="F766" s="238"/>
      <c r="G766" s="238">
        <v>2.79</v>
      </c>
      <c r="H766" s="238">
        <v>4.8600000000000003</v>
      </c>
      <c r="I766" s="238">
        <v>27.95</v>
      </c>
      <c r="J766" s="225" t="s">
        <v>29</v>
      </c>
      <c r="K766" s="225" t="s">
        <v>716</v>
      </c>
    </row>
    <row r="767" spans="1:11" s="237" customFormat="1" ht="12.75" x14ac:dyDescent="0.2">
      <c r="A767" s="225" t="s">
        <v>624</v>
      </c>
      <c r="B767" s="21" t="s">
        <v>1067</v>
      </c>
      <c r="C767" s="225" t="s">
        <v>461</v>
      </c>
      <c r="D767" s="21" t="s">
        <v>1068</v>
      </c>
      <c r="E767" s="238">
        <v>10.5</v>
      </c>
      <c r="F767" s="238">
        <v>9.08</v>
      </c>
      <c r="G767" s="238">
        <v>6.09</v>
      </c>
      <c r="H767" s="238">
        <v>7.61</v>
      </c>
      <c r="I767" s="238">
        <v>22.06</v>
      </c>
      <c r="J767" s="225" t="s">
        <v>29</v>
      </c>
      <c r="K767" s="225" t="s">
        <v>657</v>
      </c>
    </row>
    <row r="768" spans="1:11" s="237" customFormat="1" ht="12.75" x14ac:dyDescent="0.2">
      <c r="A768" s="225" t="s">
        <v>624</v>
      </c>
      <c r="B768" s="21" t="s">
        <v>1059</v>
      </c>
      <c r="C768" s="225" t="s">
        <v>43</v>
      </c>
      <c r="D768" s="21" t="s">
        <v>1060</v>
      </c>
      <c r="E768" s="238">
        <v>10.1</v>
      </c>
      <c r="F768" s="238">
        <v>8.1999999999999993</v>
      </c>
      <c r="G768" s="238">
        <v>5.51</v>
      </c>
      <c r="H768" s="238">
        <v>4.97</v>
      </c>
      <c r="I768" s="238">
        <v>11.77</v>
      </c>
      <c r="J768" s="225" t="s">
        <v>29</v>
      </c>
      <c r="K768" s="225" t="s">
        <v>644</v>
      </c>
    </row>
    <row r="769" spans="1:11" s="237" customFormat="1" ht="12.75" x14ac:dyDescent="0.2">
      <c r="A769" s="225" t="s">
        <v>624</v>
      </c>
      <c r="B769" s="21" t="s">
        <v>1063</v>
      </c>
      <c r="C769" s="225" t="s">
        <v>459</v>
      </c>
      <c r="D769" s="21" t="s">
        <v>1064</v>
      </c>
      <c r="E769" s="238">
        <v>10.51</v>
      </c>
      <c r="F769" s="238">
        <v>9.08</v>
      </c>
      <c r="G769" s="238">
        <v>6.63</v>
      </c>
      <c r="H769" s="238">
        <v>10.25</v>
      </c>
      <c r="I769" s="238">
        <v>22.06</v>
      </c>
      <c r="J769" s="225" t="s">
        <v>29</v>
      </c>
      <c r="K769" s="225" t="s">
        <v>657</v>
      </c>
    </row>
    <row r="770" spans="1:11" s="237" customFormat="1" ht="12.75" x14ac:dyDescent="0.2">
      <c r="A770" s="225" t="s">
        <v>624</v>
      </c>
      <c r="B770" s="21" t="s">
        <v>1071</v>
      </c>
      <c r="C770" s="225" t="s">
        <v>463</v>
      </c>
      <c r="D770" s="21" t="s">
        <v>1072</v>
      </c>
      <c r="E770" s="238">
        <v>10.31</v>
      </c>
      <c r="F770" s="238">
        <v>8.59</v>
      </c>
      <c r="G770" s="238">
        <v>5.86</v>
      </c>
      <c r="H770" s="238">
        <v>6.22</v>
      </c>
      <c r="I770" s="238">
        <v>62.52</v>
      </c>
      <c r="J770" s="225" t="s">
        <v>29</v>
      </c>
      <c r="K770" s="225" t="s">
        <v>657</v>
      </c>
    </row>
    <row r="771" spans="1:11" s="237" customFormat="1" ht="12.75" x14ac:dyDescent="0.2">
      <c r="A771" s="225" t="s">
        <v>624</v>
      </c>
      <c r="B771" s="21" t="s">
        <v>1073</v>
      </c>
      <c r="C771" s="225" t="s">
        <v>464</v>
      </c>
      <c r="D771" s="21" t="s">
        <v>1074</v>
      </c>
      <c r="E771" s="238">
        <v>11.05</v>
      </c>
      <c r="F771" s="238">
        <v>8.9700000000000006</v>
      </c>
      <c r="G771" s="238">
        <v>7.23</v>
      </c>
      <c r="H771" s="238">
        <v>9.69</v>
      </c>
      <c r="I771" s="238">
        <v>58.84</v>
      </c>
      <c r="J771" s="225" t="s">
        <v>73</v>
      </c>
      <c r="K771" s="225" t="s">
        <v>657</v>
      </c>
    </row>
    <row r="772" spans="1:11" s="237" customFormat="1" ht="12.75" x14ac:dyDescent="0.2">
      <c r="A772" s="225" t="s">
        <v>624</v>
      </c>
      <c r="B772" s="21" t="s">
        <v>1069</v>
      </c>
      <c r="C772" s="225" t="s">
        <v>462</v>
      </c>
      <c r="D772" s="21" t="s">
        <v>1070</v>
      </c>
      <c r="E772" s="238">
        <v>10.37</v>
      </c>
      <c r="F772" s="238">
        <v>8.6300000000000008</v>
      </c>
      <c r="G772" s="238">
        <v>6.21</v>
      </c>
      <c r="H772" s="238">
        <v>7.35</v>
      </c>
      <c r="I772" s="238">
        <v>80.900000000000006</v>
      </c>
      <c r="J772" s="225" t="s">
        <v>29</v>
      </c>
      <c r="K772" s="225" t="s">
        <v>657</v>
      </c>
    </row>
    <row r="773" spans="1:11" s="237" customFormat="1" ht="12.75" x14ac:dyDescent="0.2">
      <c r="A773" s="225" t="s">
        <v>624</v>
      </c>
      <c r="B773" s="21" t="s">
        <v>1075</v>
      </c>
      <c r="C773" s="225" t="s">
        <v>465</v>
      </c>
      <c r="D773" s="21" t="s">
        <v>1076</v>
      </c>
      <c r="E773" s="238">
        <v>11.5</v>
      </c>
      <c r="F773" s="238">
        <v>9.75</v>
      </c>
      <c r="G773" s="238">
        <v>8.34</v>
      </c>
      <c r="H773" s="238">
        <v>9.9499999999999993</v>
      </c>
      <c r="I773" s="238">
        <v>30.89</v>
      </c>
      <c r="J773" s="225" t="s">
        <v>73</v>
      </c>
      <c r="K773" s="225" t="s">
        <v>644</v>
      </c>
    </row>
    <row r="774" spans="1:11" s="237" customFormat="1" ht="12.75" x14ac:dyDescent="0.2">
      <c r="A774" s="225" t="s">
        <v>624</v>
      </c>
      <c r="B774" s="21" t="s">
        <v>1188</v>
      </c>
      <c r="C774" s="225" t="s">
        <v>1179</v>
      </c>
      <c r="D774" s="21" t="s">
        <v>1180</v>
      </c>
      <c r="E774" s="238">
        <v>7.9</v>
      </c>
      <c r="F774" s="238">
        <v>6.85</v>
      </c>
      <c r="G774" s="238">
        <v>4.5199999999999996</v>
      </c>
      <c r="H774" s="238">
        <v>4.28</v>
      </c>
      <c r="I774" s="238">
        <v>47.07</v>
      </c>
      <c r="J774" s="225" t="s">
        <v>29</v>
      </c>
      <c r="K774" s="225" t="s">
        <v>657</v>
      </c>
    </row>
    <row r="775" spans="1:11" s="237" customFormat="1" ht="12.75" x14ac:dyDescent="0.2">
      <c r="A775" s="225" t="s">
        <v>624</v>
      </c>
      <c r="B775" s="21" t="s">
        <v>1065</v>
      </c>
      <c r="C775" s="225" t="s">
        <v>460</v>
      </c>
      <c r="D775" s="21" t="s">
        <v>1066</v>
      </c>
      <c r="E775" s="238">
        <v>9.89</v>
      </c>
      <c r="F775" s="238">
        <v>9.1300000000000008</v>
      </c>
      <c r="G775" s="238">
        <v>4.28</v>
      </c>
      <c r="H775" s="238">
        <v>7.53</v>
      </c>
      <c r="I775" s="238">
        <v>36.770000000000003</v>
      </c>
      <c r="J775" s="225" t="s">
        <v>29</v>
      </c>
      <c r="K775" s="225" t="s">
        <v>657</v>
      </c>
    </row>
    <row r="776" spans="1:11" s="237" customFormat="1" x14ac:dyDescent="0.25">
      <c r="A776" s="201" t="str">
        <f>"TOTAL "&amp;A775</f>
        <v>TOTAL Ribadesella</v>
      </c>
      <c r="B776" s="208"/>
      <c r="C776" s="221" t="s">
        <v>1272</v>
      </c>
      <c r="D776" s="208"/>
      <c r="E776" s="201">
        <v>100.93</v>
      </c>
      <c r="F776" s="201">
        <v>78.28</v>
      </c>
      <c r="G776" s="201">
        <v>57.459999999999994</v>
      </c>
      <c r="H776" s="201">
        <v>72.710000000000008</v>
      </c>
      <c r="I776" s="201">
        <v>400.83</v>
      </c>
      <c r="J776" s="227"/>
      <c r="K776" s="207"/>
    </row>
    <row r="777" spans="1:11" s="237" customFormat="1" ht="12.75" x14ac:dyDescent="0.2">
      <c r="A777" s="225" t="s">
        <v>625</v>
      </c>
      <c r="B777" s="21" t="s">
        <v>31</v>
      </c>
      <c r="C777" s="225" t="s">
        <v>431</v>
      </c>
      <c r="D777" s="21" t="s">
        <v>1211</v>
      </c>
      <c r="E777" s="238">
        <v>7.75</v>
      </c>
      <c r="F777" s="238">
        <v>6.75</v>
      </c>
      <c r="G777" s="238">
        <v>3.03</v>
      </c>
      <c r="H777" s="238">
        <v>4.03</v>
      </c>
      <c r="I777" s="238">
        <v>38.979999999999997</v>
      </c>
      <c r="J777" s="225" t="s">
        <v>29</v>
      </c>
      <c r="K777" s="225" t="s">
        <v>657</v>
      </c>
    </row>
    <row r="778" spans="1:11" s="237" customFormat="1" ht="12.75" x14ac:dyDescent="0.2">
      <c r="A778" s="225" t="s">
        <v>625</v>
      </c>
      <c r="B778" s="21" t="s">
        <v>1081</v>
      </c>
      <c r="C778" s="225" t="s">
        <v>488</v>
      </c>
      <c r="D778" s="21" t="s">
        <v>1082</v>
      </c>
      <c r="E778" s="238">
        <v>5.72</v>
      </c>
      <c r="F778" s="238">
        <v>5</v>
      </c>
      <c r="G778" s="238">
        <v>1.2</v>
      </c>
      <c r="H778" s="238">
        <v>1.96</v>
      </c>
      <c r="I778" s="238">
        <v>11.77</v>
      </c>
      <c r="J778" s="225" t="s">
        <v>29</v>
      </c>
      <c r="K778" s="225" t="s">
        <v>716</v>
      </c>
    </row>
    <row r="779" spans="1:11" s="237" customFormat="1" ht="12.75" x14ac:dyDescent="0.2">
      <c r="A779" s="225" t="s">
        <v>625</v>
      </c>
      <c r="B779" s="21" t="s">
        <v>1087</v>
      </c>
      <c r="C779" s="225" t="s">
        <v>468</v>
      </c>
      <c r="D779" s="21" t="s">
        <v>1088</v>
      </c>
      <c r="E779" s="238">
        <v>6.39</v>
      </c>
      <c r="F779" s="238">
        <v>5.6</v>
      </c>
      <c r="G779" s="238">
        <v>1.37</v>
      </c>
      <c r="H779" s="238">
        <v>2.0499999999999998</v>
      </c>
      <c r="I779" s="238">
        <v>9.56</v>
      </c>
      <c r="J779" s="225" t="s">
        <v>29</v>
      </c>
      <c r="K779" s="225" t="s">
        <v>716</v>
      </c>
    </row>
    <row r="780" spans="1:11" s="237" customFormat="1" ht="12.75" x14ac:dyDescent="0.2">
      <c r="A780" s="225" t="s">
        <v>625</v>
      </c>
      <c r="B780" s="21" t="s">
        <v>1091</v>
      </c>
      <c r="C780" s="225" t="s">
        <v>472</v>
      </c>
      <c r="D780" s="21" t="s">
        <v>1092</v>
      </c>
      <c r="E780" s="238">
        <v>5.9</v>
      </c>
      <c r="F780" s="238"/>
      <c r="G780" s="238">
        <v>1.3</v>
      </c>
      <c r="H780" s="238">
        <v>2.44</v>
      </c>
      <c r="I780" s="238">
        <v>13.24</v>
      </c>
      <c r="J780" s="225" t="s">
        <v>29</v>
      </c>
      <c r="K780" s="225" t="s">
        <v>716</v>
      </c>
    </row>
    <row r="781" spans="1:11" s="237" customFormat="1" ht="12.75" x14ac:dyDescent="0.2">
      <c r="A781" s="225" t="s">
        <v>625</v>
      </c>
      <c r="B781" s="21" t="s">
        <v>1137</v>
      </c>
      <c r="C781" s="225" t="s">
        <v>519</v>
      </c>
      <c r="D781" s="21" t="s">
        <v>1138</v>
      </c>
      <c r="E781" s="238">
        <v>6.65</v>
      </c>
      <c r="F781" s="238"/>
      <c r="G781" s="238">
        <v>1.1200000000000001</v>
      </c>
      <c r="H781" s="238">
        <v>1.75</v>
      </c>
      <c r="I781" s="238">
        <v>12.5</v>
      </c>
      <c r="J781" s="225" t="s">
        <v>29</v>
      </c>
      <c r="K781" s="225" t="s">
        <v>716</v>
      </c>
    </row>
    <row r="782" spans="1:11" s="237" customFormat="1" ht="12.75" x14ac:dyDescent="0.2">
      <c r="A782" s="225" t="s">
        <v>625</v>
      </c>
      <c r="B782" s="21" t="s">
        <v>1109</v>
      </c>
      <c r="C782" s="225" t="s">
        <v>483</v>
      </c>
      <c r="D782" s="21" t="s">
        <v>1110</v>
      </c>
      <c r="E782" s="238">
        <v>5.79</v>
      </c>
      <c r="F782" s="238"/>
      <c r="G782" s="238">
        <v>1.51</v>
      </c>
      <c r="H782" s="238">
        <v>2.34</v>
      </c>
      <c r="I782" s="238">
        <v>22.06</v>
      </c>
      <c r="J782" s="225" t="s">
        <v>29</v>
      </c>
      <c r="K782" s="225" t="s">
        <v>716</v>
      </c>
    </row>
    <row r="783" spans="1:11" s="237" customFormat="1" ht="12.75" x14ac:dyDescent="0.2">
      <c r="A783" s="225" t="s">
        <v>625</v>
      </c>
      <c r="B783" s="21" t="s">
        <v>1105</v>
      </c>
      <c r="C783" s="225" t="s">
        <v>479</v>
      </c>
      <c r="D783" s="21" t="s">
        <v>1106</v>
      </c>
      <c r="E783" s="238">
        <v>6.88</v>
      </c>
      <c r="F783" s="238"/>
      <c r="G783" s="238">
        <v>1.63</v>
      </c>
      <c r="H783" s="238">
        <v>2.65</v>
      </c>
      <c r="I783" s="238">
        <v>30.89</v>
      </c>
      <c r="J783" s="225" t="s">
        <v>29</v>
      </c>
      <c r="K783" s="225" t="s">
        <v>716</v>
      </c>
    </row>
    <row r="784" spans="1:11" s="237" customFormat="1" ht="12.75" x14ac:dyDescent="0.2">
      <c r="A784" s="225" t="s">
        <v>625</v>
      </c>
      <c r="B784" s="21" t="s">
        <v>1093</v>
      </c>
      <c r="C784" s="225" t="s">
        <v>474</v>
      </c>
      <c r="D784" s="21" t="s">
        <v>1094</v>
      </c>
      <c r="E784" s="238">
        <v>7</v>
      </c>
      <c r="F784" s="238">
        <v>6.3</v>
      </c>
      <c r="G784" s="238">
        <v>1.87</v>
      </c>
      <c r="H784" s="238">
        <v>3.29</v>
      </c>
      <c r="I784" s="238">
        <v>13.97</v>
      </c>
      <c r="J784" s="225" t="s">
        <v>29</v>
      </c>
      <c r="K784" s="225" t="s">
        <v>716</v>
      </c>
    </row>
    <row r="785" spans="1:11" s="237" customFormat="1" ht="12.75" x14ac:dyDescent="0.2">
      <c r="A785" s="225" t="s">
        <v>625</v>
      </c>
      <c r="B785" s="21" t="s">
        <v>1089</v>
      </c>
      <c r="C785" s="225" t="s">
        <v>470</v>
      </c>
      <c r="D785" s="21" t="s">
        <v>1090</v>
      </c>
      <c r="E785" s="238">
        <v>6</v>
      </c>
      <c r="F785" s="238"/>
      <c r="G785" s="238">
        <v>1.1499999999999999</v>
      </c>
      <c r="H785" s="238">
        <v>2.2000000000000002</v>
      </c>
      <c r="I785" s="238">
        <v>22.06</v>
      </c>
      <c r="J785" s="225" t="s">
        <v>29</v>
      </c>
      <c r="K785" s="225" t="s">
        <v>716</v>
      </c>
    </row>
    <row r="786" spans="1:11" s="237" customFormat="1" ht="12.75" x14ac:dyDescent="0.2">
      <c r="A786" s="225" t="s">
        <v>625</v>
      </c>
      <c r="B786" s="21" t="s">
        <v>767</v>
      </c>
      <c r="C786" s="225" t="s">
        <v>123</v>
      </c>
      <c r="D786" s="21" t="s">
        <v>768</v>
      </c>
      <c r="E786" s="238">
        <v>6.5</v>
      </c>
      <c r="F786" s="238"/>
      <c r="G786" s="238">
        <v>1.47</v>
      </c>
      <c r="H786" s="238">
        <v>2.7</v>
      </c>
      <c r="I786" s="238">
        <v>44.13</v>
      </c>
      <c r="J786" s="225" t="s">
        <v>29</v>
      </c>
      <c r="K786" s="225" t="s">
        <v>716</v>
      </c>
    </row>
    <row r="787" spans="1:11" s="237" customFormat="1" ht="12.75" x14ac:dyDescent="0.2">
      <c r="A787" s="225" t="s">
        <v>625</v>
      </c>
      <c r="B787" s="21" t="s">
        <v>1079</v>
      </c>
      <c r="C787" s="225" t="s">
        <v>601</v>
      </c>
      <c r="D787" s="21" t="s">
        <v>1080</v>
      </c>
      <c r="E787" s="238">
        <v>6.75</v>
      </c>
      <c r="F787" s="238"/>
      <c r="G787" s="238">
        <v>1.74</v>
      </c>
      <c r="H787" s="238">
        <v>2.2000000000000002</v>
      </c>
      <c r="I787" s="238">
        <v>18.39</v>
      </c>
      <c r="J787" s="225" t="s">
        <v>29</v>
      </c>
      <c r="K787" s="225" t="s">
        <v>657</v>
      </c>
    </row>
    <row r="788" spans="1:11" s="237" customFormat="1" ht="12.75" x14ac:dyDescent="0.2">
      <c r="A788" s="225" t="s">
        <v>625</v>
      </c>
      <c r="B788" s="21" t="s">
        <v>1077</v>
      </c>
      <c r="C788" s="225" t="s">
        <v>485</v>
      </c>
      <c r="D788" s="21" t="s">
        <v>1078</v>
      </c>
      <c r="E788" s="238">
        <v>8.73</v>
      </c>
      <c r="F788" s="238"/>
      <c r="G788" s="238">
        <v>3.44</v>
      </c>
      <c r="H788" s="238">
        <v>4.76</v>
      </c>
      <c r="I788" s="238">
        <v>33.83</v>
      </c>
      <c r="J788" s="225" t="s">
        <v>29</v>
      </c>
      <c r="K788" s="225" t="s">
        <v>716</v>
      </c>
    </row>
    <row r="789" spans="1:11" s="237" customFormat="1" ht="12.75" x14ac:dyDescent="0.2">
      <c r="A789" s="225" t="s">
        <v>625</v>
      </c>
      <c r="B789" s="21" t="s">
        <v>1107</v>
      </c>
      <c r="C789" s="225" t="s">
        <v>481</v>
      </c>
      <c r="D789" s="21" t="s">
        <v>1108</v>
      </c>
      <c r="E789" s="238">
        <v>6.63</v>
      </c>
      <c r="F789" s="238">
        <v>5.9</v>
      </c>
      <c r="G789" s="238">
        <v>1.52</v>
      </c>
      <c r="H789" s="238">
        <v>2.44</v>
      </c>
      <c r="I789" s="238">
        <v>22.06</v>
      </c>
      <c r="J789" s="225" t="s">
        <v>29</v>
      </c>
      <c r="K789" s="225" t="s">
        <v>716</v>
      </c>
    </row>
    <row r="790" spans="1:11" s="237" customFormat="1" ht="12.75" x14ac:dyDescent="0.2">
      <c r="A790" s="225" t="s">
        <v>625</v>
      </c>
      <c r="B790" s="21" t="s">
        <v>1095</v>
      </c>
      <c r="C790" s="225" t="s">
        <v>476</v>
      </c>
      <c r="D790" s="21" t="s">
        <v>1096</v>
      </c>
      <c r="E790" s="238">
        <v>9</v>
      </c>
      <c r="F790" s="238">
        <v>7.3</v>
      </c>
      <c r="G790" s="238">
        <v>2.96</v>
      </c>
      <c r="H790" s="238">
        <v>5.0999999999999996</v>
      </c>
      <c r="I790" s="238">
        <v>58.84</v>
      </c>
      <c r="J790" s="225" t="s">
        <v>29</v>
      </c>
      <c r="K790" s="225" t="s">
        <v>716</v>
      </c>
    </row>
    <row r="791" spans="1:11" s="237" customFormat="1" ht="12.75" x14ac:dyDescent="0.2">
      <c r="A791" s="225" t="s">
        <v>625</v>
      </c>
      <c r="B791" s="21" t="s">
        <v>1101</v>
      </c>
      <c r="C791" s="225" t="s">
        <v>478</v>
      </c>
      <c r="D791" s="21" t="s">
        <v>1102</v>
      </c>
      <c r="E791" s="238">
        <v>7.9</v>
      </c>
      <c r="F791" s="238">
        <v>6.56</v>
      </c>
      <c r="G791" s="238">
        <v>2.54</v>
      </c>
      <c r="H791" s="238">
        <v>2.85</v>
      </c>
      <c r="I791" s="238">
        <v>29.42</v>
      </c>
      <c r="J791" s="225" t="s">
        <v>29</v>
      </c>
      <c r="K791" s="225" t="s">
        <v>657</v>
      </c>
    </row>
    <row r="792" spans="1:11" s="237" customFormat="1" ht="12.75" x14ac:dyDescent="0.2">
      <c r="A792" s="225" t="s">
        <v>625</v>
      </c>
      <c r="B792" s="21" t="s">
        <v>948</v>
      </c>
      <c r="C792" s="225" t="s">
        <v>348</v>
      </c>
      <c r="D792" s="21" t="s">
        <v>949</v>
      </c>
      <c r="E792" s="238">
        <v>6.99</v>
      </c>
      <c r="F792" s="238"/>
      <c r="G792" s="238">
        <v>1.5</v>
      </c>
      <c r="H792" s="238">
        <v>1.31</v>
      </c>
      <c r="I792" s="238">
        <v>18.39</v>
      </c>
      <c r="J792" s="225" t="s">
        <v>29</v>
      </c>
      <c r="K792" s="225" t="s">
        <v>716</v>
      </c>
    </row>
    <row r="793" spans="1:11" s="237" customFormat="1" ht="12.75" x14ac:dyDescent="0.2">
      <c r="A793" s="225" t="s">
        <v>625</v>
      </c>
      <c r="B793" s="21" t="s">
        <v>1097</v>
      </c>
      <c r="C793" s="225" t="s">
        <v>490</v>
      </c>
      <c r="D793" s="21" t="s">
        <v>1098</v>
      </c>
      <c r="E793" s="238">
        <v>7.75</v>
      </c>
      <c r="F793" s="238">
        <v>6.3</v>
      </c>
      <c r="G793" s="238">
        <v>2.6</v>
      </c>
      <c r="H793" s="238">
        <v>3.52</v>
      </c>
      <c r="I793" s="238">
        <v>33.1</v>
      </c>
      <c r="J793" s="225" t="s">
        <v>29</v>
      </c>
      <c r="K793" s="225" t="s">
        <v>644</v>
      </c>
    </row>
    <row r="794" spans="1:11" s="237" customFormat="1" ht="12.75" x14ac:dyDescent="0.2">
      <c r="A794" s="225" t="s">
        <v>625</v>
      </c>
      <c r="B794" s="21" t="s">
        <v>1085</v>
      </c>
      <c r="C794" s="225" t="s">
        <v>466</v>
      </c>
      <c r="D794" s="21" t="s">
        <v>1086</v>
      </c>
      <c r="E794" s="238">
        <v>9.9</v>
      </c>
      <c r="F794" s="238">
        <v>8.1199999999999992</v>
      </c>
      <c r="G794" s="238">
        <v>4.96</v>
      </c>
      <c r="H794" s="238">
        <v>5.62</v>
      </c>
      <c r="I794" s="238">
        <v>66.19</v>
      </c>
      <c r="J794" s="225" t="s">
        <v>29</v>
      </c>
      <c r="K794" s="225" t="s">
        <v>716</v>
      </c>
    </row>
    <row r="795" spans="1:11" s="237" customFormat="1" ht="12.75" x14ac:dyDescent="0.2">
      <c r="A795" s="225" t="s">
        <v>625</v>
      </c>
      <c r="B795" s="21" t="s">
        <v>1099</v>
      </c>
      <c r="C795" s="225" t="s">
        <v>477</v>
      </c>
      <c r="D795" s="21" t="s">
        <v>1100</v>
      </c>
      <c r="E795" s="238">
        <v>9.0500000000000007</v>
      </c>
      <c r="F795" s="238">
        <v>7.42</v>
      </c>
      <c r="G795" s="238">
        <v>4.51</v>
      </c>
      <c r="H795" s="238">
        <v>5.27</v>
      </c>
      <c r="I795" s="238">
        <v>17.649999999999999</v>
      </c>
      <c r="J795" s="225" t="s">
        <v>29</v>
      </c>
      <c r="K795" s="225" t="s">
        <v>716</v>
      </c>
    </row>
    <row r="796" spans="1:11" s="237" customFormat="1" ht="12.75" x14ac:dyDescent="0.2">
      <c r="A796" s="225" t="s">
        <v>625</v>
      </c>
      <c r="B796" s="21" t="s">
        <v>1020</v>
      </c>
      <c r="C796" s="225" t="s">
        <v>1178</v>
      </c>
      <c r="D796" s="21" t="s">
        <v>1021</v>
      </c>
      <c r="E796" s="238">
        <v>6.8</v>
      </c>
      <c r="F796" s="238">
        <v>5.6</v>
      </c>
      <c r="G796" s="238">
        <v>1.96</v>
      </c>
      <c r="H796" s="238">
        <v>3.79</v>
      </c>
      <c r="I796" s="238">
        <v>13.24</v>
      </c>
      <c r="J796" s="225" t="s">
        <v>29</v>
      </c>
      <c r="K796" s="225" t="s">
        <v>657</v>
      </c>
    </row>
    <row r="797" spans="1:11" s="237" customFormat="1" ht="12.75" x14ac:dyDescent="0.2">
      <c r="A797" s="225" t="s">
        <v>625</v>
      </c>
      <c r="B797" s="21" t="s">
        <v>1103</v>
      </c>
      <c r="C797" s="225" t="s">
        <v>491</v>
      </c>
      <c r="D797" s="21" t="s">
        <v>1104</v>
      </c>
      <c r="E797" s="238">
        <v>6.15</v>
      </c>
      <c r="F797" s="238"/>
      <c r="G797" s="238">
        <v>1.49</v>
      </c>
      <c r="H797" s="238">
        <v>2.42</v>
      </c>
      <c r="I797" s="238">
        <v>19.86</v>
      </c>
      <c r="J797" s="225" t="s">
        <v>29</v>
      </c>
      <c r="K797" s="225" t="s">
        <v>716</v>
      </c>
    </row>
    <row r="798" spans="1:11" s="237" customFormat="1" x14ac:dyDescent="0.25">
      <c r="A798" s="201" t="str">
        <f>"TOTAL "&amp;A797</f>
        <v>TOTAL San Juan de la Arena</v>
      </c>
      <c r="B798" s="208"/>
      <c r="C798" s="221" t="s">
        <v>1278</v>
      </c>
      <c r="D798" s="208"/>
      <c r="E798" s="201">
        <v>150.23000000000002</v>
      </c>
      <c r="F798" s="201">
        <v>70.849999999999994</v>
      </c>
      <c r="G798" s="201">
        <v>44.870000000000005</v>
      </c>
      <c r="H798" s="201">
        <v>64.69</v>
      </c>
      <c r="I798" s="201">
        <v>550.13</v>
      </c>
      <c r="J798" s="227"/>
      <c r="K798" s="207"/>
    </row>
    <row r="799" spans="1:11" s="237" customFormat="1" ht="12.75" x14ac:dyDescent="0.2">
      <c r="A799" s="225" t="s">
        <v>626</v>
      </c>
      <c r="B799" s="21" t="s">
        <v>1115</v>
      </c>
      <c r="C799" s="225" t="s">
        <v>500</v>
      </c>
      <c r="D799" s="21" t="s">
        <v>1116</v>
      </c>
      <c r="E799" s="238">
        <v>5.63</v>
      </c>
      <c r="F799" s="238"/>
      <c r="G799" s="238">
        <v>1.31</v>
      </c>
      <c r="H799" s="238">
        <v>1.64</v>
      </c>
      <c r="I799" s="238">
        <v>14.71</v>
      </c>
      <c r="J799" s="225" t="s">
        <v>29</v>
      </c>
      <c r="K799" s="225" t="s">
        <v>713</v>
      </c>
    </row>
    <row r="800" spans="1:11" s="237" customFormat="1" ht="12.75" x14ac:dyDescent="0.2">
      <c r="A800" s="225" t="s">
        <v>626</v>
      </c>
      <c r="B800" s="21" t="s">
        <v>1117</v>
      </c>
      <c r="C800" s="225" t="s">
        <v>503</v>
      </c>
      <c r="D800" s="21" t="s">
        <v>1118</v>
      </c>
      <c r="E800" s="238">
        <v>8.4</v>
      </c>
      <c r="F800" s="238">
        <v>6.9</v>
      </c>
      <c r="G800" s="238">
        <v>2.63</v>
      </c>
      <c r="H800" s="238">
        <v>3.5</v>
      </c>
      <c r="I800" s="238">
        <v>30.89</v>
      </c>
      <c r="J800" s="225" t="s">
        <v>29</v>
      </c>
      <c r="K800" s="225" t="s">
        <v>716</v>
      </c>
    </row>
    <row r="801" spans="1:11" s="237" customFormat="1" ht="12.75" x14ac:dyDescent="0.2">
      <c r="A801" s="225" t="s">
        <v>626</v>
      </c>
      <c r="B801" s="21" t="s">
        <v>1111</v>
      </c>
      <c r="C801" s="225" t="s">
        <v>495</v>
      </c>
      <c r="D801" s="21" t="s">
        <v>1112</v>
      </c>
      <c r="E801" s="238">
        <v>8.51</v>
      </c>
      <c r="F801" s="238">
        <v>6.87</v>
      </c>
      <c r="G801" s="238">
        <v>3.25</v>
      </c>
      <c r="H801" s="238">
        <v>3.26</v>
      </c>
      <c r="I801" s="238">
        <v>21.33</v>
      </c>
      <c r="J801" s="225" t="s">
        <v>29</v>
      </c>
      <c r="K801" s="225" t="s">
        <v>657</v>
      </c>
    </row>
    <row r="802" spans="1:11" s="237" customFormat="1" ht="12.75" x14ac:dyDescent="0.2">
      <c r="A802" s="225" t="s">
        <v>626</v>
      </c>
      <c r="B802" s="21" t="s">
        <v>1121</v>
      </c>
      <c r="C802" s="225" t="s">
        <v>506</v>
      </c>
      <c r="D802" s="21" t="s">
        <v>1122</v>
      </c>
      <c r="E802" s="238">
        <v>9.3000000000000007</v>
      </c>
      <c r="F802" s="238">
        <v>7.6</v>
      </c>
      <c r="G802" s="238">
        <v>4.54</v>
      </c>
      <c r="H802" s="238">
        <v>4.17</v>
      </c>
      <c r="I802" s="238">
        <v>13.24</v>
      </c>
      <c r="J802" s="225" t="s">
        <v>29</v>
      </c>
      <c r="K802" s="225" t="s">
        <v>716</v>
      </c>
    </row>
    <row r="803" spans="1:11" s="237" customFormat="1" ht="12.75" x14ac:dyDescent="0.2">
      <c r="A803" s="225" t="s">
        <v>626</v>
      </c>
      <c r="B803" s="21" t="s">
        <v>1119</v>
      </c>
      <c r="C803" s="225" t="s">
        <v>498</v>
      </c>
      <c r="D803" s="21" t="s">
        <v>1120</v>
      </c>
      <c r="E803" s="238">
        <v>8</v>
      </c>
      <c r="F803" s="238">
        <v>6.43</v>
      </c>
      <c r="G803" s="238">
        <v>2.61</v>
      </c>
      <c r="H803" s="238">
        <v>2.77</v>
      </c>
      <c r="I803" s="238">
        <v>17.649999999999999</v>
      </c>
      <c r="J803" s="225" t="s">
        <v>29</v>
      </c>
      <c r="K803" s="225" t="s">
        <v>657</v>
      </c>
    </row>
    <row r="804" spans="1:11" s="237" customFormat="1" ht="12.75" x14ac:dyDescent="0.2">
      <c r="A804" s="225" t="s">
        <v>626</v>
      </c>
      <c r="B804" s="21" t="s">
        <v>1113</v>
      </c>
      <c r="C804" s="225" t="s">
        <v>497</v>
      </c>
      <c r="D804" s="21" t="s">
        <v>1114</v>
      </c>
      <c r="E804" s="238">
        <v>12.09</v>
      </c>
      <c r="F804" s="238">
        <v>10.67</v>
      </c>
      <c r="G804" s="238">
        <v>11.18</v>
      </c>
      <c r="H804" s="238">
        <v>15.89</v>
      </c>
      <c r="I804" s="238">
        <v>44.13</v>
      </c>
      <c r="J804" s="225" t="s">
        <v>29</v>
      </c>
      <c r="K804" s="225" t="s">
        <v>644</v>
      </c>
    </row>
    <row r="805" spans="1:11" s="237" customFormat="1" x14ac:dyDescent="0.25">
      <c r="A805" s="201" t="str">
        <f>"TOTAL "&amp;A804</f>
        <v>TOTAL Tapia de Casariego</v>
      </c>
      <c r="B805" s="208"/>
      <c r="C805" s="221" t="s">
        <v>1263</v>
      </c>
      <c r="D805" s="208"/>
      <c r="E805" s="201">
        <v>51.930000000000007</v>
      </c>
      <c r="F805" s="201">
        <v>38.47</v>
      </c>
      <c r="G805" s="201">
        <v>25.52</v>
      </c>
      <c r="H805" s="201">
        <v>31.229999999999997</v>
      </c>
      <c r="I805" s="201">
        <v>141.94999999999999</v>
      </c>
      <c r="J805" s="227"/>
      <c r="K805" s="207"/>
    </row>
    <row r="806" spans="1:11" s="237" customFormat="1" ht="12.75" x14ac:dyDescent="0.2">
      <c r="A806" s="225" t="s">
        <v>627</v>
      </c>
      <c r="B806" s="21" t="s">
        <v>1129</v>
      </c>
      <c r="C806" s="225" t="s">
        <v>513</v>
      </c>
      <c r="D806" s="21" t="s">
        <v>1130</v>
      </c>
      <c r="E806" s="238">
        <v>6.8</v>
      </c>
      <c r="F806" s="238"/>
      <c r="G806" s="238">
        <v>2.0299999999999998</v>
      </c>
      <c r="H806" s="238">
        <v>3.32</v>
      </c>
      <c r="I806" s="238">
        <v>13.24</v>
      </c>
      <c r="J806" s="225" t="s">
        <v>29</v>
      </c>
      <c r="K806" s="225" t="s">
        <v>716</v>
      </c>
    </row>
    <row r="807" spans="1:11" s="237" customFormat="1" ht="12.75" x14ac:dyDescent="0.2">
      <c r="A807" s="225" t="s">
        <v>627</v>
      </c>
      <c r="B807" s="21" t="s">
        <v>1125</v>
      </c>
      <c r="C807" s="225" t="s">
        <v>510</v>
      </c>
      <c r="D807" s="21" t="s">
        <v>1126</v>
      </c>
      <c r="E807" s="238">
        <v>7.5</v>
      </c>
      <c r="F807" s="238"/>
      <c r="G807" s="238">
        <v>2.5499999999999998</v>
      </c>
      <c r="H807" s="238">
        <v>2.56</v>
      </c>
      <c r="I807" s="238">
        <v>34.57</v>
      </c>
      <c r="J807" s="225" t="s">
        <v>29</v>
      </c>
      <c r="K807" s="225" t="s">
        <v>716</v>
      </c>
    </row>
    <row r="808" spans="1:11" s="237" customFormat="1" ht="12.75" x14ac:dyDescent="0.2">
      <c r="A808" s="225" t="s">
        <v>627</v>
      </c>
      <c r="B808" s="21" t="s">
        <v>1127</v>
      </c>
      <c r="C808" s="225" t="s">
        <v>512</v>
      </c>
      <c r="D808" s="21" t="s">
        <v>1128</v>
      </c>
      <c r="E808" s="238">
        <v>7.6</v>
      </c>
      <c r="F808" s="238">
        <v>6.2</v>
      </c>
      <c r="G808" s="238">
        <v>1.88</v>
      </c>
      <c r="H808" s="238">
        <v>2.56</v>
      </c>
      <c r="I808" s="238">
        <v>12.5</v>
      </c>
      <c r="J808" s="225" t="s">
        <v>29</v>
      </c>
      <c r="K808" s="225" t="s">
        <v>716</v>
      </c>
    </row>
    <row r="809" spans="1:11" s="237" customFormat="1" ht="12.75" x14ac:dyDescent="0.2">
      <c r="A809" s="225" t="s">
        <v>627</v>
      </c>
      <c r="B809" s="21" t="s">
        <v>1131</v>
      </c>
      <c r="C809" s="225" t="s">
        <v>515</v>
      </c>
      <c r="D809" s="21" t="s">
        <v>1132</v>
      </c>
      <c r="E809" s="238">
        <v>7.7</v>
      </c>
      <c r="F809" s="238">
        <v>6.55</v>
      </c>
      <c r="G809" s="238">
        <v>2.2599999999999998</v>
      </c>
      <c r="H809" s="238">
        <v>2.9</v>
      </c>
      <c r="I809" s="238">
        <v>47.07</v>
      </c>
      <c r="J809" s="225" t="s">
        <v>29</v>
      </c>
      <c r="K809" s="225" t="s">
        <v>657</v>
      </c>
    </row>
    <row r="810" spans="1:11" s="237" customFormat="1" ht="12.75" x14ac:dyDescent="0.2">
      <c r="A810" s="225" t="s">
        <v>627</v>
      </c>
      <c r="B810" s="21" t="s">
        <v>1123</v>
      </c>
      <c r="C810" s="225" t="s">
        <v>507</v>
      </c>
      <c r="D810" s="21" t="s">
        <v>1124</v>
      </c>
      <c r="E810" s="238">
        <v>7.22</v>
      </c>
      <c r="F810" s="238"/>
      <c r="G810" s="238">
        <v>2.0499999999999998</v>
      </c>
      <c r="H810" s="238">
        <v>3.23</v>
      </c>
      <c r="I810" s="238">
        <v>21.33</v>
      </c>
      <c r="J810" s="225" t="s">
        <v>29</v>
      </c>
      <c r="K810" s="225" t="s">
        <v>716</v>
      </c>
    </row>
    <row r="811" spans="1:11" s="237" customFormat="1" ht="12.75" x14ac:dyDescent="0.2">
      <c r="A811" s="225" t="s">
        <v>627</v>
      </c>
      <c r="B811" s="21" t="s">
        <v>1135</v>
      </c>
      <c r="C811" s="225" t="s">
        <v>518</v>
      </c>
      <c r="D811" s="21" t="s">
        <v>1136</v>
      </c>
      <c r="E811" s="238">
        <v>8.09</v>
      </c>
      <c r="F811" s="238">
        <v>6.68</v>
      </c>
      <c r="G811" s="238">
        <v>2.0299999999999998</v>
      </c>
      <c r="H811" s="238">
        <v>1.55</v>
      </c>
      <c r="I811" s="238">
        <v>12.5</v>
      </c>
      <c r="J811" s="225" t="s">
        <v>29</v>
      </c>
      <c r="K811" s="225" t="s">
        <v>657</v>
      </c>
    </row>
    <row r="812" spans="1:11" s="237" customFormat="1" x14ac:dyDescent="0.25">
      <c r="A812" s="201" t="str">
        <f>"TOTAL "&amp;A811</f>
        <v>TOTAL Tazones</v>
      </c>
      <c r="B812" s="208"/>
      <c r="C812" s="221" t="s">
        <v>1263</v>
      </c>
      <c r="D812" s="208"/>
      <c r="E812" s="201">
        <v>44.91</v>
      </c>
      <c r="F812" s="201">
        <v>19.43</v>
      </c>
      <c r="G812" s="201">
        <v>12.799999999999999</v>
      </c>
      <c r="H812" s="201">
        <v>16.12</v>
      </c>
      <c r="I812" s="201">
        <v>141.20999999999998</v>
      </c>
      <c r="J812" s="227"/>
      <c r="K812" s="207"/>
    </row>
    <row r="813" spans="1:11" s="237" customFormat="1" ht="12.75" x14ac:dyDescent="0.2">
      <c r="A813" s="225" t="s">
        <v>628</v>
      </c>
      <c r="B813" s="21" t="s">
        <v>1153</v>
      </c>
      <c r="C813" s="225" t="s">
        <v>528</v>
      </c>
      <c r="D813" s="21" t="s">
        <v>1154</v>
      </c>
      <c r="E813" s="238">
        <v>8.74</v>
      </c>
      <c r="F813" s="238"/>
      <c r="G813" s="238">
        <v>2.54</v>
      </c>
      <c r="H813" s="238">
        <v>2.74</v>
      </c>
      <c r="I813" s="238">
        <v>33.83</v>
      </c>
      <c r="J813" s="225" t="s">
        <v>29</v>
      </c>
      <c r="K813" s="225" t="s">
        <v>716</v>
      </c>
    </row>
    <row r="814" spans="1:11" s="237" customFormat="1" ht="12.75" x14ac:dyDescent="0.2">
      <c r="A814" s="225" t="s">
        <v>628</v>
      </c>
      <c r="B814" s="21" t="s">
        <v>1189</v>
      </c>
      <c r="C814" s="225" t="s">
        <v>1181</v>
      </c>
      <c r="D814" s="21" t="s">
        <v>1182</v>
      </c>
      <c r="E814" s="238">
        <v>8.7799999999999994</v>
      </c>
      <c r="F814" s="238">
        <v>7</v>
      </c>
      <c r="G814" s="238">
        <v>2.78</v>
      </c>
      <c r="H814" s="238">
        <v>3.1</v>
      </c>
      <c r="I814" s="238">
        <v>47.81</v>
      </c>
      <c r="J814" s="225" t="s">
        <v>29</v>
      </c>
      <c r="K814" s="225" t="s">
        <v>657</v>
      </c>
    </row>
    <row r="815" spans="1:11" s="237" customFormat="1" ht="12.75" x14ac:dyDescent="0.2">
      <c r="A815" s="225" t="s">
        <v>628</v>
      </c>
      <c r="B815" s="21" t="s">
        <v>1139</v>
      </c>
      <c r="C815" s="225" t="s">
        <v>523</v>
      </c>
      <c r="D815" s="21" t="s">
        <v>1140</v>
      </c>
      <c r="E815" s="238">
        <v>10.45</v>
      </c>
      <c r="F815" s="238">
        <v>8.1</v>
      </c>
      <c r="G815" s="238">
        <v>5.51</v>
      </c>
      <c r="H815" s="238">
        <v>4.46</v>
      </c>
      <c r="I815" s="238">
        <v>61.78</v>
      </c>
      <c r="J815" s="225" t="s">
        <v>29</v>
      </c>
      <c r="K815" s="225" t="s">
        <v>644</v>
      </c>
    </row>
    <row r="816" spans="1:11" s="237" customFormat="1" ht="12.75" x14ac:dyDescent="0.2">
      <c r="A816" s="225" t="s">
        <v>628</v>
      </c>
      <c r="B816" s="21" t="s">
        <v>1147</v>
      </c>
      <c r="C816" s="225" t="s">
        <v>527</v>
      </c>
      <c r="D816" s="21" t="s">
        <v>1148</v>
      </c>
      <c r="E816" s="238">
        <v>10.45</v>
      </c>
      <c r="F816" s="238">
        <v>9</v>
      </c>
      <c r="G816" s="238">
        <v>5.5</v>
      </c>
      <c r="H816" s="238">
        <v>6.7</v>
      </c>
      <c r="I816" s="238">
        <v>53.68</v>
      </c>
      <c r="J816" s="225" t="s">
        <v>29</v>
      </c>
      <c r="K816" s="225" t="s">
        <v>644</v>
      </c>
    </row>
    <row r="817" spans="1:11" s="237" customFormat="1" ht="12.75" x14ac:dyDescent="0.2">
      <c r="A817" s="225" t="s">
        <v>628</v>
      </c>
      <c r="B817" s="21" t="s">
        <v>1141</v>
      </c>
      <c r="C817" s="225" t="s">
        <v>525</v>
      </c>
      <c r="D817" s="21" t="s">
        <v>1142</v>
      </c>
      <c r="E817" s="238">
        <v>9.75</v>
      </c>
      <c r="F817" s="238">
        <v>7.88</v>
      </c>
      <c r="G817" s="238">
        <v>4.95</v>
      </c>
      <c r="H817" s="238">
        <v>5.87</v>
      </c>
      <c r="I817" s="238">
        <v>61.78</v>
      </c>
      <c r="J817" s="225" t="s">
        <v>29</v>
      </c>
      <c r="K817" s="225" t="s">
        <v>644</v>
      </c>
    </row>
    <row r="818" spans="1:11" s="237" customFormat="1" ht="12.75" x14ac:dyDescent="0.2">
      <c r="A818" s="225" t="s">
        <v>628</v>
      </c>
      <c r="B818" s="21" t="s">
        <v>1151</v>
      </c>
      <c r="C818" s="225" t="s">
        <v>533</v>
      </c>
      <c r="D818" s="21" t="s">
        <v>1152</v>
      </c>
      <c r="E818" s="238">
        <v>7.47</v>
      </c>
      <c r="F818" s="238">
        <v>6.1</v>
      </c>
      <c r="G818" s="238">
        <v>2.0299999999999998</v>
      </c>
      <c r="H818" s="238">
        <v>3.13</v>
      </c>
      <c r="I818" s="238">
        <v>34.57</v>
      </c>
      <c r="J818" s="225" t="s">
        <v>29</v>
      </c>
      <c r="K818" s="225" t="s">
        <v>657</v>
      </c>
    </row>
    <row r="819" spans="1:11" s="237" customFormat="1" ht="12.75" x14ac:dyDescent="0.2">
      <c r="A819" s="225" t="s">
        <v>628</v>
      </c>
      <c r="B819" s="21" t="s">
        <v>1145</v>
      </c>
      <c r="C819" s="225" t="s">
        <v>526</v>
      </c>
      <c r="D819" s="21" t="s">
        <v>1146</v>
      </c>
      <c r="E819" s="238">
        <v>6.7</v>
      </c>
      <c r="F819" s="238">
        <v>5.54</v>
      </c>
      <c r="G819" s="238">
        <v>1.65</v>
      </c>
      <c r="H819" s="238">
        <v>1.78</v>
      </c>
      <c r="I819" s="238">
        <v>22.06</v>
      </c>
      <c r="J819" s="225" t="s">
        <v>29</v>
      </c>
      <c r="K819" s="225" t="s">
        <v>657</v>
      </c>
    </row>
    <row r="820" spans="1:11" s="237" customFormat="1" ht="12.75" x14ac:dyDescent="0.2">
      <c r="A820" s="225" t="s">
        <v>628</v>
      </c>
      <c r="B820" s="48" t="s">
        <v>1143</v>
      </c>
      <c r="C820" s="225" t="s">
        <v>605</v>
      </c>
      <c r="D820" s="21" t="s">
        <v>1144</v>
      </c>
      <c r="E820" s="238">
        <v>8.5</v>
      </c>
      <c r="F820" s="238">
        <v>7.36</v>
      </c>
      <c r="G820" s="238">
        <v>4.34</v>
      </c>
      <c r="H820" s="238">
        <v>5.61</v>
      </c>
      <c r="I820" s="238">
        <v>17.649999999999999</v>
      </c>
      <c r="J820" s="225" t="s">
        <v>29</v>
      </c>
      <c r="K820" s="225" t="s">
        <v>1166</v>
      </c>
    </row>
    <row r="821" spans="1:11" ht="15.75" thickBot="1" x14ac:dyDescent="0.3">
      <c r="A821" s="201" t="str">
        <f>"TOTAL "&amp;A820</f>
        <v>TOTAL Viavelez</v>
      </c>
      <c r="B821" s="268"/>
      <c r="C821" s="221" t="s">
        <v>1262</v>
      </c>
      <c r="D821" s="270"/>
      <c r="E821" s="212">
        <v>70.84</v>
      </c>
      <c r="F821" s="212">
        <v>50.98</v>
      </c>
      <c r="G821" s="212">
        <v>29.299999999999997</v>
      </c>
      <c r="H821" s="212">
        <v>33.39</v>
      </c>
      <c r="I821" s="212">
        <v>333.15999999999997</v>
      </c>
      <c r="J821" s="271"/>
      <c r="K821" s="272"/>
    </row>
    <row r="822" spans="1:11" ht="16.5" thickTop="1" thickBot="1" x14ac:dyDescent="0.3">
      <c r="A822" s="257" t="s">
        <v>545</v>
      </c>
      <c r="B822" s="258"/>
      <c r="C822" s="259" t="s">
        <v>1285</v>
      </c>
      <c r="D822" s="260"/>
      <c r="E822" s="261">
        <v>2749.18</v>
      </c>
      <c r="F822" s="261">
        <v>1860.7499999999995</v>
      </c>
      <c r="G822" s="261">
        <v>4938.9599999999991</v>
      </c>
      <c r="H822" s="261">
        <v>3571.3900000000003</v>
      </c>
      <c r="I822" s="261">
        <v>15941.369999999997</v>
      </c>
      <c r="J822" s="262"/>
      <c r="K822" s="273"/>
    </row>
    <row r="823" spans="1:11" ht="15.75" thickTop="1" x14ac:dyDescent="0.25"/>
    <row r="824" spans="1:11" ht="15.75" x14ac:dyDescent="0.25">
      <c r="A824" s="16" t="s">
        <v>1356</v>
      </c>
    </row>
    <row r="826" spans="1:11" ht="15.75" thickBot="1" x14ac:dyDescent="0.3">
      <c r="A826" s="17" t="s">
        <v>630</v>
      </c>
      <c r="B826" s="17" t="s">
        <v>631</v>
      </c>
      <c r="C826" s="218" t="s">
        <v>632</v>
      </c>
      <c r="D826" s="17" t="s">
        <v>633</v>
      </c>
      <c r="E826" s="204" t="s">
        <v>634</v>
      </c>
      <c r="F826" s="204" t="s">
        <v>635</v>
      </c>
      <c r="G826" s="204" t="s">
        <v>636</v>
      </c>
      <c r="H826" s="204" t="s">
        <v>637</v>
      </c>
      <c r="I826" s="204" t="s">
        <v>638</v>
      </c>
      <c r="J826" s="17" t="s">
        <v>639</v>
      </c>
      <c r="K826" s="224" t="s">
        <v>640</v>
      </c>
    </row>
    <row r="827" spans="1:11" s="235" customFormat="1" ht="15.75" thickTop="1" x14ac:dyDescent="0.25">
      <c r="A827" s="274" t="s">
        <v>641</v>
      </c>
      <c r="B827" s="275" t="s">
        <v>651</v>
      </c>
      <c r="C827" s="274" t="s">
        <v>82</v>
      </c>
      <c r="D827" s="275" t="s">
        <v>652</v>
      </c>
      <c r="E827" s="276">
        <v>27</v>
      </c>
      <c r="F827" s="276">
        <v>22.9</v>
      </c>
      <c r="G827" s="276">
        <v>172</v>
      </c>
      <c r="H827" s="276">
        <v>96.33</v>
      </c>
      <c r="I827" s="276">
        <v>345.59</v>
      </c>
      <c r="J827" s="274" t="s">
        <v>24</v>
      </c>
      <c r="K827" s="274" t="s">
        <v>644</v>
      </c>
    </row>
    <row r="828" spans="1:11" s="235" customFormat="1" x14ac:dyDescent="0.25">
      <c r="A828" s="274" t="s">
        <v>641</v>
      </c>
      <c r="B828" s="275" t="s">
        <v>670</v>
      </c>
      <c r="C828" s="274" t="s">
        <v>80</v>
      </c>
      <c r="D828" s="275" t="s">
        <v>671</v>
      </c>
      <c r="E828" s="276">
        <v>22</v>
      </c>
      <c r="F828" s="276">
        <v>18</v>
      </c>
      <c r="G828" s="276">
        <v>108</v>
      </c>
      <c r="H828" s="276">
        <v>49</v>
      </c>
      <c r="I828" s="276">
        <v>378.78</v>
      </c>
      <c r="J828" s="274" t="s">
        <v>79</v>
      </c>
      <c r="K828" s="274" t="s">
        <v>644</v>
      </c>
    </row>
    <row r="829" spans="1:11" s="235" customFormat="1" x14ac:dyDescent="0.25">
      <c r="A829" s="274" t="s">
        <v>641</v>
      </c>
      <c r="B829" s="275" t="s">
        <v>1161</v>
      </c>
      <c r="C829" s="274" t="s">
        <v>75</v>
      </c>
      <c r="D829" s="275" t="s">
        <v>1164</v>
      </c>
      <c r="E829" s="276">
        <v>16.14</v>
      </c>
      <c r="F829" s="276">
        <v>11</v>
      </c>
      <c r="G829" s="276">
        <v>31</v>
      </c>
      <c r="H829" s="276">
        <v>28.53</v>
      </c>
      <c r="I829" s="276">
        <v>80.900000000000006</v>
      </c>
      <c r="J829" s="274" t="s">
        <v>73</v>
      </c>
      <c r="K829" s="274" t="s">
        <v>644</v>
      </c>
    </row>
    <row r="830" spans="1:11" s="235" customFormat="1" x14ac:dyDescent="0.25">
      <c r="A830" s="274" t="s">
        <v>641</v>
      </c>
      <c r="B830" s="275" t="s">
        <v>1286</v>
      </c>
      <c r="C830" s="274" t="s">
        <v>1190</v>
      </c>
      <c r="D830" s="275" t="s">
        <v>1191</v>
      </c>
      <c r="E830" s="276">
        <v>17.98</v>
      </c>
      <c r="F830" s="276">
        <v>15.16</v>
      </c>
      <c r="G830" s="276">
        <v>60.18</v>
      </c>
      <c r="H830" s="276">
        <v>29.71</v>
      </c>
      <c r="I830" s="276">
        <v>88.27</v>
      </c>
      <c r="J830" s="274" t="s">
        <v>73</v>
      </c>
      <c r="K830" s="274" t="s">
        <v>644</v>
      </c>
    </row>
    <row r="831" spans="1:11" s="235" customFormat="1" x14ac:dyDescent="0.25">
      <c r="A831" s="274" t="s">
        <v>641</v>
      </c>
      <c r="B831" s="275" t="s">
        <v>664</v>
      </c>
      <c r="C831" s="274" t="s">
        <v>60</v>
      </c>
      <c r="D831" s="275" t="s">
        <v>665</v>
      </c>
      <c r="E831" s="276">
        <v>24</v>
      </c>
      <c r="F831" s="276">
        <v>18.2</v>
      </c>
      <c r="G831" s="276">
        <v>75.61</v>
      </c>
      <c r="H831" s="276">
        <v>59.16</v>
      </c>
      <c r="I831" s="276">
        <v>220.65</v>
      </c>
      <c r="J831" s="274" t="s">
        <v>59</v>
      </c>
      <c r="K831" s="274" t="s">
        <v>644</v>
      </c>
    </row>
    <row r="832" spans="1:11" s="235" customFormat="1" x14ac:dyDescent="0.25">
      <c r="A832" s="274" t="s">
        <v>641</v>
      </c>
      <c r="B832" s="275" t="s">
        <v>645</v>
      </c>
      <c r="C832" s="274" t="s">
        <v>11</v>
      </c>
      <c r="D832" s="275" t="s">
        <v>646</v>
      </c>
      <c r="E832" s="276">
        <v>27.5</v>
      </c>
      <c r="F832" s="276">
        <v>22</v>
      </c>
      <c r="G832" s="276">
        <v>215</v>
      </c>
      <c r="H832" s="276">
        <v>115.16</v>
      </c>
      <c r="I832" s="276">
        <v>161.81</v>
      </c>
      <c r="J832" s="274" t="s">
        <v>14</v>
      </c>
      <c r="K832" s="274" t="s">
        <v>644</v>
      </c>
    </row>
    <row r="833" spans="1:11" s="235" customFormat="1" x14ac:dyDescent="0.25">
      <c r="A833" s="274" t="s">
        <v>641</v>
      </c>
      <c r="B833" s="275" t="s">
        <v>649</v>
      </c>
      <c r="C833" s="274" t="s">
        <v>19</v>
      </c>
      <c r="D833" s="275" t="s">
        <v>650</v>
      </c>
      <c r="E833" s="276">
        <v>26.5</v>
      </c>
      <c r="F833" s="276">
        <v>21</v>
      </c>
      <c r="G833" s="276">
        <v>182.85</v>
      </c>
      <c r="H833" s="276">
        <v>124.71</v>
      </c>
      <c r="I833" s="276">
        <v>308.91000000000003</v>
      </c>
      <c r="J833" s="274" t="s">
        <v>14</v>
      </c>
      <c r="K833" s="274" t="s">
        <v>644</v>
      </c>
    </row>
    <row r="834" spans="1:11" s="235" customFormat="1" x14ac:dyDescent="0.25">
      <c r="A834" s="274" t="s">
        <v>641</v>
      </c>
      <c r="B834" s="275" t="s">
        <v>1162</v>
      </c>
      <c r="C834" s="274" t="s">
        <v>1163</v>
      </c>
      <c r="D834" s="275" t="s">
        <v>1165</v>
      </c>
      <c r="E834" s="276">
        <v>29.5</v>
      </c>
      <c r="F834" s="276">
        <v>24</v>
      </c>
      <c r="G834" s="276">
        <v>244</v>
      </c>
      <c r="H834" s="276">
        <v>148.69</v>
      </c>
      <c r="I834" s="276">
        <v>232.42</v>
      </c>
      <c r="J834" s="274" t="s">
        <v>14</v>
      </c>
      <c r="K834" s="274" t="s">
        <v>644</v>
      </c>
    </row>
    <row r="835" spans="1:11" s="235" customFormat="1" x14ac:dyDescent="0.25">
      <c r="A835" s="274" t="s">
        <v>641</v>
      </c>
      <c r="B835" s="275" t="s">
        <v>666</v>
      </c>
      <c r="C835" s="274" t="s">
        <v>70</v>
      </c>
      <c r="D835" s="275" t="s">
        <v>667</v>
      </c>
      <c r="E835" s="276">
        <v>10.58</v>
      </c>
      <c r="F835" s="276">
        <v>9</v>
      </c>
      <c r="G835" s="276">
        <v>6.25</v>
      </c>
      <c r="H835" s="276">
        <v>6.03</v>
      </c>
      <c r="I835" s="276">
        <v>62.52</v>
      </c>
      <c r="J835" s="274" t="s">
        <v>73</v>
      </c>
      <c r="K835" s="274" t="s">
        <v>644</v>
      </c>
    </row>
    <row r="836" spans="1:11" s="235" customFormat="1" x14ac:dyDescent="0.25">
      <c r="A836" s="274" t="s">
        <v>641</v>
      </c>
      <c r="B836" s="275" t="s">
        <v>816</v>
      </c>
      <c r="C836" s="274" t="s">
        <v>236</v>
      </c>
      <c r="D836" s="275" t="s">
        <v>817</v>
      </c>
      <c r="E836" s="276">
        <v>24.36</v>
      </c>
      <c r="F836" s="276">
        <v>22</v>
      </c>
      <c r="G836" s="276">
        <v>204.31</v>
      </c>
      <c r="H836" s="276">
        <v>132.52000000000001</v>
      </c>
      <c r="I836" s="276">
        <v>250.07</v>
      </c>
      <c r="J836" s="274" t="s">
        <v>14</v>
      </c>
      <c r="K836" s="274" t="s">
        <v>644</v>
      </c>
    </row>
    <row r="837" spans="1:11" s="235" customFormat="1" x14ac:dyDescent="0.25">
      <c r="A837" s="274" t="s">
        <v>641</v>
      </c>
      <c r="B837" s="275" t="s">
        <v>655</v>
      </c>
      <c r="C837" s="274" t="s">
        <v>37</v>
      </c>
      <c r="D837" s="275" t="s">
        <v>656</v>
      </c>
      <c r="E837" s="276">
        <v>13.2</v>
      </c>
      <c r="F837" s="276">
        <v>11.1</v>
      </c>
      <c r="G837" s="276">
        <v>14.32</v>
      </c>
      <c r="H837" s="276">
        <v>13.54</v>
      </c>
      <c r="I837" s="276">
        <v>55.16</v>
      </c>
      <c r="J837" s="274" t="s">
        <v>29</v>
      </c>
      <c r="K837" s="274" t="s">
        <v>657</v>
      </c>
    </row>
    <row r="838" spans="1:11" s="235" customFormat="1" x14ac:dyDescent="0.25">
      <c r="A838" s="274" t="s">
        <v>641</v>
      </c>
      <c r="B838" s="275" t="s">
        <v>658</v>
      </c>
      <c r="C838" s="274" t="s">
        <v>40</v>
      </c>
      <c r="D838" s="275" t="s">
        <v>659</v>
      </c>
      <c r="E838" s="276">
        <v>6.61</v>
      </c>
      <c r="F838" s="276">
        <v>5.64</v>
      </c>
      <c r="G838" s="276">
        <v>1.57</v>
      </c>
      <c r="H838" s="276">
        <v>2.0499999999999998</v>
      </c>
      <c r="I838" s="276">
        <v>33.83</v>
      </c>
      <c r="J838" s="274" t="s">
        <v>29</v>
      </c>
      <c r="K838" s="274" t="s">
        <v>657</v>
      </c>
    </row>
    <row r="839" spans="1:11" s="235" customFormat="1" x14ac:dyDescent="0.25">
      <c r="A839" s="274" t="s">
        <v>641</v>
      </c>
      <c r="B839" s="275" t="s">
        <v>668</v>
      </c>
      <c r="C839" s="274" t="s">
        <v>74</v>
      </c>
      <c r="D839" s="275" t="s">
        <v>669</v>
      </c>
      <c r="E839" s="276">
        <v>11.96</v>
      </c>
      <c r="F839" s="276">
        <v>10.050000000000001</v>
      </c>
      <c r="G839" s="276">
        <v>9.11</v>
      </c>
      <c r="H839" s="276">
        <v>14.05</v>
      </c>
      <c r="I839" s="276">
        <v>66.19</v>
      </c>
      <c r="J839" s="274" t="s">
        <v>73</v>
      </c>
      <c r="K839" s="274" t="s">
        <v>657</v>
      </c>
    </row>
    <row r="840" spans="1:11" s="235" customFormat="1" x14ac:dyDescent="0.25">
      <c r="A840" s="274" t="s">
        <v>641</v>
      </c>
      <c r="B840" s="275" t="s">
        <v>647</v>
      </c>
      <c r="C840" s="274" t="s">
        <v>17</v>
      </c>
      <c r="D840" s="275" t="s">
        <v>648</v>
      </c>
      <c r="E840" s="276">
        <v>28.5</v>
      </c>
      <c r="F840" s="276">
        <v>22.6</v>
      </c>
      <c r="G840" s="276">
        <v>243</v>
      </c>
      <c r="H840" s="276">
        <v>148.07</v>
      </c>
      <c r="I840" s="276">
        <v>294.12</v>
      </c>
      <c r="J840" s="274" t="s">
        <v>14</v>
      </c>
      <c r="K840" s="274" t="s">
        <v>644</v>
      </c>
    </row>
    <row r="841" spans="1:11" s="235" customFormat="1" x14ac:dyDescent="0.25">
      <c r="A841" s="274" t="s">
        <v>641</v>
      </c>
      <c r="B841" s="275" t="s">
        <v>653</v>
      </c>
      <c r="C841" s="274" t="s">
        <v>22</v>
      </c>
      <c r="D841" s="275" t="s">
        <v>654</v>
      </c>
      <c r="E841" s="276">
        <v>32</v>
      </c>
      <c r="F841" s="276">
        <v>26</v>
      </c>
      <c r="G841" s="276">
        <v>309</v>
      </c>
      <c r="H841" s="276">
        <v>149.80000000000001</v>
      </c>
      <c r="I841" s="276">
        <v>551.62</v>
      </c>
      <c r="J841" s="274" t="s">
        <v>24</v>
      </c>
      <c r="K841" s="274" t="s">
        <v>644</v>
      </c>
    </row>
    <row r="842" spans="1:11" s="235" customFormat="1" x14ac:dyDescent="0.25">
      <c r="A842" s="274" t="s">
        <v>641</v>
      </c>
      <c r="B842" s="275" t="s">
        <v>672</v>
      </c>
      <c r="C842" s="274" t="s">
        <v>87</v>
      </c>
      <c r="D842" s="275" t="s">
        <v>673</v>
      </c>
      <c r="E842" s="276">
        <v>15.95</v>
      </c>
      <c r="F842" s="276">
        <v>12.76</v>
      </c>
      <c r="G842" s="276">
        <v>52.36</v>
      </c>
      <c r="H842" s="276">
        <v>19.98</v>
      </c>
      <c r="I842" s="276">
        <v>94.14</v>
      </c>
      <c r="J842" s="274" t="s">
        <v>89</v>
      </c>
      <c r="K842" s="274" t="s">
        <v>644</v>
      </c>
    </row>
    <row r="843" spans="1:11" s="235" customFormat="1" x14ac:dyDescent="0.25">
      <c r="A843" s="274" t="s">
        <v>641</v>
      </c>
      <c r="B843" s="275" t="s">
        <v>660</v>
      </c>
      <c r="C843" s="274" t="s">
        <v>334</v>
      </c>
      <c r="D843" s="275" t="s">
        <v>661</v>
      </c>
      <c r="E843" s="276">
        <v>9.8000000000000007</v>
      </c>
      <c r="F843" s="276">
        <v>8.4</v>
      </c>
      <c r="G843" s="276">
        <v>4.3099999999999996</v>
      </c>
      <c r="H843" s="276">
        <v>8.18</v>
      </c>
      <c r="I843" s="276">
        <v>33.1</v>
      </c>
      <c r="J843" s="274" t="s">
        <v>29</v>
      </c>
      <c r="K843" s="274" t="s">
        <v>657</v>
      </c>
    </row>
    <row r="844" spans="1:11" s="235" customFormat="1" x14ac:dyDescent="0.25">
      <c r="A844" s="274" t="s">
        <v>641</v>
      </c>
      <c r="B844" s="275" t="s">
        <v>642</v>
      </c>
      <c r="C844" s="274" t="s">
        <v>574</v>
      </c>
      <c r="D844" s="275" t="s">
        <v>643</v>
      </c>
      <c r="E844" s="276">
        <v>32.200000000000003</v>
      </c>
      <c r="F844" s="276">
        <v>26</v>
      </c>
      <c r="G844" s="276">
        <v>284</v>
      </c>
      <c r="H844" s="276">
        <v>149.52000000000001</v>
      </c>
      <c r="I844" s="276">
        <v>930.88</v>
      </c>
      <c r="J844" s="274" t="s">
        <v>14</v>
      </c>
      <c r="K844" s="274" t="s">
        <v>644</v>
      </c>
    </row>
    <row r="845" spans="1:11" s="235" customFormat="1" x14ac:dyDescent="0.25">
      <c r="A845" s="274" t="s">
        <v>641</v>
      </c>
      <c r="B845" s="275" t="s">
        <v>662</v>
      </c>
      <c r="C845" s="274" t="s">
        <v>52</v>
      </c>
      <c r="D845" s="275" t="s">
        <v>663</v>
      </c>
      <c r="E845" s="276">
        <v>6.2</v>
      </c>
      <c r="F845" s="276">
        <v>4.96</v>
      </c>
      <c r="G845" s="276">
        <v>1.54</v>
      </c>
      <c r="H845" s="276">
        <v>2.92</v>
      </c>
      <c r="I845" s="276">
        <v>22.06</v>
      </c>
      <c r="J845" s="274" t="s">
        <v>29</v>
      </c>
      <c r="K845" s="274" t="s">
        <v>657</v>
      </c>
    </row>
    <row r="846" spans="1:11" s="235" customFormat="1" x14ac:dyDescent="0.25">
      <c r="A846" s="277" t="s">
        <v>1287</v>
      </c>
      <c r="B846" s="208"/>
      <c r="C846" s="278" t="s">
        <v>1266</v>
      </c>
      <c r="D846" s="208"/>
      <c r="E846" s="277">
        <v>381.97999999999996</v>
      </c>
      <c r="F846" s="277">
        <v>310.76999999999992</v>
      </c>
      <c r="G846" s="277">
        <v>2218.4099999999994</v>
      </c>
      <c r="H846" s="277">
        <v>1297.9499999999998</v>
      </c>
      <c r="I846" s="277">
        <v>4211.0199999999995</v>
      </c>
      <c r="J846" s="300"/>
      <c r="K846" s="227"/>
    </row>
    <row r="847" spans="1:11" s="235" customFormat="1" x14ac:dyDescent="0.25">
      <c r="A847" s="274" t="s">
        <v>611</v>
      </c>
      <c r="B847" s="275" t="s">
        <v>676</v>
      </c>
      <c r="C847" s="274" t="s">
        <v>576</v>
      </c>
      <c r="D847" s="275" t="s">
        <v>677</v>
      </c>
      <c r="E847" s="276">
        <v>9.9499999999999993</v>
      </c>
      <c r="F847" s="276">
        <v>8.35</v>
      </c>
      <c r="G847" s="276">
        <v>5.2</v>
      </c>
      <c r="H847" s="276">
        <v>10.49</v>
      </c>
      <c r="I847" s="276">
        <v>29.42</v>
      </c>
      <c r="J847" s="274" t="s">
        <v>29</v>
      </c>
      <c r="K847" s="274" t="s">
        <v>657</v>
      </c>
    </row>
    <row r="848" spans="1:11" s="235" customFormat="1" x14ac:dyDescent="0.25">
      <c r="A848" s="274" t="s">
        <v>611</v>
      </c>
      <c r="B848" s="275" t="s">
        <v>678</v>
      </c>
      <c r="C848" s="274" t="s">
        <v>44</v>
      </c>
      <c r="D848" s="275" t="s">
        <v>679</v>
      </c>
      <c r="E848" s="276">
        <v>6.2</v>
      </c>
      <c r="F848" s="276"/>
      <c r="G848" s="276">
        <v>1.66</v>
      </c>
      <c r="H848" s="276">
        <v>1.36</v>
      </c>
      <c r="I848" s="276">
        <v>18.39</v>
      </c>
      <c r="J848" s="274" t="s">
        <v>29</v>
      </c>
      <c r="K848" s="274" t="s">
        <v>657</v>
      </c>
    </row>
    <row r="849" spans="1:11" s="235" customFormat="1" x14ac:dyDescent="0.25">
      <c r="A849" s="274" t="s">
        <v>611</v>
      </c>
      <c r="B849" s="275" t="s">
        <v>674</v>
      </c>
      <c r="C849" s="274" t="s">
        <v>33</v>
      </c>
      <c r="D849" s="275" t="s">
        <v>675</v>
      </c>
      <c r="E849" s="276">
        <v>6.7</v>
      </c>
      <c r="F849" s="276"/>
      <c r="G849" s="276">
        <v>1.86</v>
      </c>
      <c r="H849" s="276">
        <v>1.54</v>
      </c>
      <c r="I849" s="276">
        <v>22.06</v>
      </c>
      <c r="J849" s="274" t="s">
        <v>29</v>
      </c>
      <c r="K849" s="274" t="s">
        <v>657</v>
      </c>
    </row>
    <row r="850" spans="1:11" s="235" customFormat="1" x14ac:dyDescent="0.25">
      <c r="A850" s="274" t="s">
        <v>611</v>
      </c>
      <c r="B850" s="275" t="s">
        <v>680</v>
      </c>
      <c r="C850" s="274" t="s">
        <v>50</v>
      </c>
      <c r="D850" s="275" t="s">
        <v>681</v>
      </c>
      <c r="E850" s="276">
        <v>6.5</v>
      </c>
      <c r="F850" s="276"/>
      <c r="G850" s="276">
        <v>1.5</v>
      </c>
      <c r="H850" s="276">
        <v>1.82</v>
      </c>
      <c r="I850" s="276">
        <v>29.42</v>
      </c>
      <c r="J850" s="274" t="s">
        <v>29</v>
      </c>
      <c r="K850" s="274" t="s">
        <v>657</v>
      </c>
    </row>
    <row r="851" spans="1:11" s="235" customFormat="1" x14ac:dyDescent="0.25">
      <c r="A851" s="277" t="s">
        <v>1288</v>
      </c>
      <c r="B851" s="208"/>
      <c r="C851" s="278" t="s">
        <v>1261</v>
      </c>
      <c r="D851" s="208"/>
      <c r="E851" s="277">
        <v>29.349999999999998</v>
      </c>
      <c r="F851" s="277">
        <v>8.35</v>
      </c>
      <c r="G851" s="277">
        <v>10.220000000000001</v>
      </c>
      <c r="H851" s="277">
        <v>15.21</v>
      </c>
      <c r="I851" s="277">
        <v>99.29</v>
      </c>
      <c r="J851" s="300"/>
      <c r="K851" s="227"/>
    </row>
    <row r="852" spans="1:11" s="235" customFormat="1" x14ac:dyDescent="0.25">
      <c r="A852" s="274" t="s">
        <v>612</v>
      </c>
      <c r="B852" s="275" t="s">
        <v>697</v>
      </c>
      <c r="C852" s="274" t="s">
        <v>108</v>
      </c>
      <c r="D852" s="275" t="s">
        <v>698</v>
      </c>
      <c r="E852" s="276">
        <v>13.1</v>
      </c>
      <c r="F852" s="276">
        <v>10.93</v>
      </c>
      <c r="G852" s="276">
        <v>11.58</v>
      </c>
      <c r="H852" s="276">
        <v>11.3</v>
      </c>
      <c r="I852" s="276">
        <v>88.26</v>
      </c>
      <c r="J852" s="274" t="s">
        <v>89</v>
      </c>
      <c r="K852" s="274" t="s">
        <v>657</v>
      </c>
    </row>
    <row r="853" spans="1:11" s="235" customFormat="1" x14ac:dyDescent="0.25">
      <c r="A853" s="274" t="s">
        <v>612</v>
      </c>
      <c r="B853" s="275" t="s">
        <v>682</v>
      </c>
      <c r="C853" s="274" t="s">
        <v>94</v>
      </c>
      <c r="D853" s="275" t="s">
        <v>683</v>
      </c>
      <c r="E853" s="276">
        <v>10.98</v>
      </c>
      <c r="F853" s="276">
        <v>7.95</v>
      </c>
      <c r="G853" s="276">
        <v>6.27</v>
      </c>
      <c r="H853" s="276">
        <v>5.0199999999999996</v>
      </c>
      <c r="I853" s="276">
        <v>44.13</v>
      </c>
      <c r="J853" s="274" t="s">
        <v>29</v>
      </c>
      <c r="K853" s="274" t="s">
        <v>644</v>
      </c>
    </row>
    <row r="854" spans="1:11" s="235" customFormat="1" x14ac:dyDescent="0.25">
      <c r="A854" s="274" t="s">
        <v>612</v>
      </c>
      <c r="B854" s="275" t="s">
        <v>684</v>
      </c>
      <c r="C854" s="274" t="s">
        <v>97</v>
      </c>
      <c r="D854" s="275" t="s">
        <v>685</v>
      </c>
      <c r="E854" s="276">
        <v>11</v>
      </c>
      <c r="F854" s="276">
        <v>8.84</v>
      </c>
      <c r="G854" s="276">
        <v>9</v>
      </c>
      <c r="H854" s="276">
        <v>9.94</v>
      </c>
      <c r="I854" s="276">
        <v>55.16</v>
      </c>
      <c r="J854" s="274" t="s">
        <v>29</v>
      </c>
      <c r="K854" s="274" t="s">
        <v>657</v>
      </c>
    </row>
    <row r="855" spans="1:11" s="235" customFormat="1" x14ac:dyDescent="0.25">
      <c r="A855" s="274" t="s">
        <v>612</v>
      </c>
      <c r="B855" s="275" t="s">
        <v>691</v>
      </c>
      <c r="C855" s="274" t="s">
        <v>100</v>
      </c>
      <c r="D855" s="275" t="s">
        <v>692</v>
      </c>
      <c r="E855" s="276">
        <v>15.5</v>
      </c>
      <c r="F855" s="276">
        <v>12.75</v>
      </c>
      <c r="G855" s="276">
        <v>23</v>
      </c>
      <c r="H855" s="276">
        <v>19.98</v>
      </c>
      <c r="I855" s="276">
        <v>106.65</v>
      </c>
      <c r="J855" s="274" t="s">
        <v>86</v>
      </c>
      <c r="K855" s="274" t="s">
        <v>644</v>
      </c>
    </row>
    <row r="856" spans="1:11" s="235" customFormat="1" x14ac:dyDescent="0.25">
      <c r="A856" s="274" t="s">
        <v>612</v>
      </c>
      <c r="B856" s="275" t="s">
        <v>693</v>
      </c>
      <c r="C856" s="274" t="s">
        <v>103</v>
      </c>
      <c r="D856" s="275" t="s">
        <v>694</v>
      </c>
      <c r="E856" s="276">
        <v>16</v>
      </c>
      <c r="F856" s="276">
        <v>13.2</v>
      </c>
      <c r="G856" s="276">
        <v>27.22</v>
      </c>
      <c r="H856" s="276">
        <v>25.38</v>
      </c>
      <c r="I856" s="276">
        <v>102.97</v>
      </c>
      <c r="J856" s="274" t="s">
        <v>86</v>
      </c>
      <c r="K856" s="274" t="s">
        <v>644</v>
      </c>
    </row>
    <row r="857" spans="1:11" s="235" customFormat="1" x14ac:dyDescent="0.25">
      <c r="A857" s="274" t="s">
        <v>612</v>
      </c>
      <c r="B857" s="275" t="s">
        <v>686</v>
      </c>
      <c r="C857" s="274" t="s">
        <v>289</v>
      </c>
      <c r="D857" s="275" t="s">
        <v>687</v>
      </c>
      <c r="E857" s="276">
        <v>11</v>
      </c>
      <c r="F857" s="276">
        <v>9</v>
      </c>
      <c r="G857" s="276">
        <v>6.4</v>
      </c>
      <c r="H857" s="276">
        <v>6.61</v>
      </c>
      <c r="I857" s="276">
        <v>77.959999999999994</v>
      </c>
      <c r="J857" s="274" t="s">
        <v>29</v>
      </c>
      <c r="K857" s="274" t="s">
        <v>644</v>
      </c>
    </row>
    <row r="858" spans="1:11" s="235" customFormat="1" x14ac:dyDescent="0.25">
      <c r="A858" s="274" t="s">
        <v>612</v>
      </c>
      <c r="B858" s="275" t="s">
        <v>695</v>
      </c>
      <c r="C858" s="274" t="s">
        <v>105</v>
      </c>
      <c r="D858" s="275" t="s">
        <v>696</v>
      </c>
      <c r="E858" s="276">
        <v>17.7</v>
      </c>
      <c r="F858" s="276">
        <v>14.8</v>
      </c>
      <c r="G858" s="276">
        <v>35.61</v>
      </c>
      <c r="H858" s="276">
        <v>33.67</v>
      </c>
      <c r="I858" s="276">
        <v>176.52</v>
      </c>
      <c r="J858" s="274" t="s">
        <v>89</v>
      </c>
      <c r="K858" s="274" t="s">
        <v>644</v>
      </c>
    </row>
    <row r="859" spans="1:11" s="235" customFormat="1" x14ac:dyDescent="0.25">
      <c r="A859" s="277" t="s">
        <v>1289</v>
      </c>
      <c r="B859" s="208"/>
      <c r="C859" s="278" t="s">
        <v>1281</v>
      </c>
      <c r="D859" s="208"/>
      <c r="E859" s="277">
        <v>95.28</v>
      </c>
      <c r="F859" s="277">
        <v>77.47</v>
      </c>
      <c r="G859" s="277">
        <v>119.08</v>
      </c>
      <c r="H859" s="277">
        <v>111.89999999999999</v>
      </c>
      <c r="I859" s="277">
        <v>651.65000000000009</v>
      </c>
      <c r="J859" s="300"/>
      <c r="K859" s="227"/>
    </row>
    <row r="860" spans="1:11" s="235" customFormat="1" x14ac:dyDescent="0.25">
      <c r="A860" s="274" t="s">
        <v>699</v>
      </c>
      <c r="B860" s="275" t="s">
        <v>700</v>
      </c>
      <c r="C860" s="274" t="s">
        <v>110</v>
      </c>
      <c r="D860" s="275" t="s">
        <v>701</v>
      </c>
      <c r="E860" s="276">
        <v>10.3</v>
      </c>
      <c r="F860" s="276">
        <v>8.6</v>
      </c>
      <c r="G860" s="276">
        <v>8.5500000000000007</v>
      </c>
      <c r="H860" s="276">
        <v>7.83</v>
      </c>
      <c r="I860" s="276">
        <v>17.649999999999999</v>
      </c>
      <c r="J860" s="274" t="s">
        <v>29</v>
      </c>
      <c r="K860" s="274" t="s">
        <v>657</v>
      </c>
    </row>
    <row r="861" spans="1:11" s="235" customFormat="1" x14ac:dyDescent="0.25">
      <c r="A861" s="274" t="s">
        <v>699</v>
      </c>
      <c r="B861" s="275" t="s">
        <v>708</v>
      </c>
      <c r="C861" s="274" t="s">
        <v>121</v>
      </c>
      <c r="D861" s="275" t="s">
        <v>709</v>
      </c>
      <c r="E861" s="276">
        <v>7.5</v>
      </c>
      <c r="F861" s="276">
        <v>6.07</v>
      </c>
      <c r="G861" s="276">
        <v>1.51</v>
      </c>
      <c r="H861" s="276">
        <v>2.5299999999999998</v>
      </c>
      <c r="I861" s="276">
        <v>8.83</v>
      </c>
      <c r="J861" s="274" t="s">
        <v>29</v>
      </c>
      <c r="K861" s="274" t="s">
        <v>657</v>
      </c>
    </row>
    <row r="862" spans="1:11" s="235" customFormat="1" x14ac:dyDescent="0.25">
      <c r="A862" s="274" t="s">
        <v>699</v>
      </c>
      <c r="B862" s="275" t="s">
        <v>706</v>
      </c>
      <c r="C862" s="274" t="s">
        <v>120</v>
      </c>
      <c r="D862" s="275" t="s">
        <v>707</v>
      </c>
      <c r="E862" s="276">
        <v>7.99</v>
      </c>
      <c r="F862" s="276">
        <v>6.84</v>
      </c>
      <c r="G862" s="276">
        <v>3.87</v>
      </c>
      <c r="H862" s="276">
        <v>4.7</v>
      </c>
      <c r="I862" s="276">
        <v>29.42</v>
      </c>
      <c r="J862" s="274" t="s">
        <v>29</v>
      </c>
      <c r="K862" s="274" t="s">
        <v>657</v>
      </c>
    </row>
    <row r="863" spans="1:11" s="235" customFormat="1" x14ac:dyDescent="0.25">
      <c r="A863" s="274" t="s">
        <v>699</v>
      </c>
      <c r="B863" s="275" t="s">
        <v>710</v>
      </c>
      <c r="C863" s="274" t="s">
        <v>711</v>
      </c>
      <c r="D863" s="275" t="s">
        <v>712</v>
      </c>
      <c r="E863" s="276">
        <v>12.99</v>
      </c>
      <c r="F863" s="276"/>
      <c r="G863" s="276">
        <v>19.989999999999998</v>
      </c>
      <c r="H863" s="276">
        <v>30.81</v>
      </c>
      <c r="I863" s="276">
        <v>95.61</v>
      </c>
      <c r="J863" s="274" t="s">
        <v>86</v>
      </c>
      <c r="K863" s="274" t="s">
        <v>713</v>
      </c>
    </row>
    <row r="864" spans="1:11" s="235" customFormat="1" x14ac:dyDescent="0.25">
      <c r="A864" s="277" t="s">
        <v>1290</v>
      </c>
      <c r="B864" s="208"/>
      <c r="C864" s="278" t="s">
        <v>1261</v>
      </c>
      <c r="D864" s="208"/>
      <c r="E864" s="277">
        <v>38.78</v>
      </c>
      <c r="F864" s="277">
        <v>21.509999999999998</v>
      </c>
      <c r="G864" s="277">
        <v>33.92</v>
      </c>
      <c r="H864" s="277">
        <v>45.87</v>
      </c>
      <c r="I864" s="277">
        <v>151.51</v>
      </c>
      <c r="J864" s="300"/>
      <c r="K864" s="227"/>
    </row>
    <row r="865" spans="1:11" s="235" customFormat="1" x14ac:dyDescent="0.25">
      <c r="A865" s="274" t="s">
        <v>614</v>
      </c>
      <c r="B865" s="275" t="s">
        <v>779</v>
      </c>
      <c r="C865" s="274" t="s">
        <v>196</v>
      </c>
      <c r="D865" s="275" t="s">
        <v>780</v>
      </c>
      <c r="E865" s="276">
        <v>6.9</v>
      </c>
      <c r="F865" s="276"/>
      <c r="G865" s="276">
        <v>1.23</v>
      </c>
      <c r="H865" s="276">
        <v>2.58</v>
      </c>
      <c r="I865" s="276">
        <v>29.42</v>
      </c>
      <c r="J865" s="274" t="s">
        <v>29</v>
      </c>
      <c r="K865" s="274" t="s">
        <v>716</v>
      </c>
    </row>
    <row r="866" spans="1:11" s="235" customFormat="1" x14ac:dyDescent="0.25">
      <c r="A866" s="274" t="s">
        <v>614</v>
      </c>
      <c r="B866" s="275" t="s">
        <v>749</v>
      </c>
      <c r="C866" s="274" t="s">
        <v>167</v>
      </c>
      <c r="D866" s="275" t="s">
        <v>750</v>
      </c>
      <c r="E866" s="276">
        <v>6</v>
      </c>
      <c r="F866" s="276"/>
      <c r="G866" s="276">
        <v>1.27</v>
      </c>
      <c r="H866" s="276">
        <v>2.42</v>
      </c>
      <c r="I866" s="276">
        <v>18.39</v>
      </c>
      <c r="J866" s="274" t="s">
        <v>29</v>
      </c>
      <c r="K866" s="274" t="s">
        <v>716</v>
      </c>
    </row>
    <row r="867" spans="1:11" s="235" customFormat="1" x14ac:dyDescent="0.25">
      <c r="A867" s="274" t="s">
        <v>614</v>
      </c>
      <c r="B867" s="275" t="s">
        <v>721</v>
      </c>
      <c r="C867" s="274" t="s">
        <v>136</v>
      </c>
      <c r="D867" s="275" t="s">
        <v>722</v>
      </c>
      <c r="E867" s="276">
        <v>13.6</v>
      </c>
      <c r="F867" s="276"/>
      <c r="G867" s="276">
        <v>7.03</v>
      </c>
      <c r="H867" s="276">
        <v>8.8000000000000007</v>
      </c>
      <c r="I867" s="276">
        <v>70.61</v>
      </c>
      <c r="J867" s="274" t="s">
        <v>29</v>
      </c>
      <c r="K867" s="274" t="s">
        <v>716</v>
      </c>
    </row>
    <row r="868" spans="1:11" s="235" customFormat="1" x14ac:dyDescent="0.25">
      <c r="A868" s="274" t="s">
        <v>614</v>
      </c>
      <c r="B868" s="275" t="s">
        <v>714</v>
      </c>
      <c r="C868" s="274" t="s">
        <v>126</v>
      </c>
      <c r="D868" s="275" t="s">
        <v>715</v>
      </c>
      <c r="E868" s="276">
        <v>6</v>
      </c>
      <c r="F868" s="276"/>
      <c r="G868" s="276">
        <v>1.1499999999999999</v>
      </c>
      <c r="H868" s="276">
        <v>2.2000000000000002</v>
      </c>
      <c r="I868" s="276">
        <v>18.39</v>
      </c>
      <c r="J868" s="274" t="s">
        <v>29</v>
      </c>
      <c r="K868" s="274" t="s">
        <v>716</v>
      </c>
    </row>
    <row r="869" spans="1:11" s="235" customFormat="1" x14ac:dyDescent="0.25">
      <c r="A869" s="274" t="s">
        <v>614</v>
      </c>
      <c r="B869" s="275" t="s">
        <v>753</v>
      </c>
      <c r="C869" s="274" t="s">
        <v>171</v>
      </c>
      <c r="D869" s="275" t="s">
        <v>754</v>
      </c>
      <c r="E869" s="276">
        <v>9.4</v>
      </c>
      <c r="F869" s="276"/>
      <c r="G869" s="276">
        <v>5.38</v>
      </c>
      <c r="H869" s="276">
        <v>6.01</v>
      </c>
      <c r="I869" s="276">
        <v>58.84</v>
      </c>
      <c r="J869" s="274" t="s">
        <v>29</v>
      </c>
      <c r="K869" s="274" t="s">
        <v>716</v>
      </c>
    </row>
    <row r="870" spans="1:11" s="235" customFormat="1" x14ac:dyDescent="0.25">
      <c r="A870" s="274" t="s">
        <v>614</v>
      </c>
      <c r="B870" s="275" t="s">
        <v>723</v>
      </c>
      <c r="C870" s="274" t="s">
        <v>138</v>
      </c>
      <c r="D870" s="275" t="s">
        <v>724</v>
      </c>
      <c r="E870" s="276">
        <v>10.7</v>
      </c>
      <c r="F870" s="276"/>
      <c r="G870" s="276">
        <v>6.98</v>
      </c>
      <c r="H870" s="276">
        <v>10.220000000000001</v>
      </c>
      <c r="I870" s="276">
        <v>73.55</v>
      </c>
      <c r="J870" s="274" t="s">
        <v>29</v>
      </c>
      <c r="K870" s="274" t="s">
        <v>716</v>
      </c>
    </row>
    <row r="871" spans="1:11" s="235" customFormat="1" x14ac:dyDescent="0.25">
      <c r="A871" s="274" t="s">
        <v>614</v>
      </c>
      <c r="B871" s="275" t="s">
        <v>741</v>
      </c>
      <c r="C871" s="274" t="s">
        <v>161</v>
      </c>
      <c r="D871" s="275" t="s">
        <v>742</v>
      </c>
      <c r="E871" s="276">
        <v>9.84</v>
      </c>
      <c r="F871" s="276"/>
      <c r="G871" s="276">
        <v>4.6399999999999997</v>
      </c>
      <c r="H871" s="276">
        <v>9.18</v>
      </c>
      <c r="I871" s="276">
        <v>54.43</v>
      </c>
      <c r="J871" s="274" t="s">
        <v>29</v>
      </c>
      <c r="K871" s="274" t="s">
        <v>716</v>
      </c>
    </row>
    <row r="872" spans="1:11" s="235" customFormat="1" x14ac:dyDescent="0.25">
      <c r="A872" s="274" t="s">
        <v>614</v>
      </c>
      <c r="B872" s="275" t="s">
        <v>773</v>
      </c>
      <c r="C872" s="274" t="s">
        <v>189</v>
      </c>
      <c r="D872" s="275" t="s">
        <v>774</v>
      </c>
      <c r="E872" s="276">
        <v>6.15</v>
      </c>
      <c r="F872" s="276"/>
      <c r="G872" s="276">
        <v>1.51</v>
      </c>
      <c r="H872" s="276">
        <v>2.2400000000000002</v>
      </c>
      <c r="I872" s="276">
        <v>22.06</v>
      </c>
      <c r="J872" s="274" t="s">
        <v>29</v>
      </c>
      <c r="K872" s="274" t="s">
        <v>716</v>
      </c>
    </row>
    <row r="873" spans="1:11" s="235" customFormat="1" x14ac:dyDescent="0.25">
      <c r="A873" s="274" t="s">
        <v>614</v>
      </c>
      <c r="B873" s="275" t="s">
        <v>729</v>
      </c>
      <c r="C873" s="274" t="s">
        <v>147</v>
      </c>
      <c r="D873" s="275" t="s">
        <v>730</v>
      </c>
      <c r="E873" s="276">
        <v>7.19</v>
      </c>
      <c r="F873" s="276"/>
      <c r="G873" s="276">
        <v>2.11</v>
      </c>
      <c r="H873" s="276">
        <v>2.25</v>
      </c>
      <c r="I873" s="276">
        <v>17.649999999999999</v>
      </c>
      <c r="J873" s="274" t="s">
        <v>29</v>
      </c>
      <c r="K873" s="274" t="s">
        <v>716</v>
      </c>
    </row>
    <row r="874" spans="1:11" s="235" customFormat="1" x14ac:dyDescent="0.25">
      <c r="A874" s="274" t="s">
        <v>614</v>
      </c>
      <c r="B874" s="275" t="s">
        <v>719</v>
      </c>
      <c r="C874" s="274" t="s">
        <v>134</v>
      </c>
      <c r="D874" s="275" t="s">
        <v>720</v>
      </c>
      <c r="E874" s="276">
        <v>6.08</v>
      </c>
      <c r="F874" s="276"/>
      <c r="G874" s="276">
        <v>1.17</v>
      </c>
      <c r="H874" s="276">
        <v>2.11</v>
      </c>
      <c r="I874" s="276">
        <v>22.06</v>
      </c>
      <c r="J874" s="274" t="s">
        <v>29</v>
      </c>
      <c r="K874" s="274" t="s">
        <v>716</v>
      </c>
    </row>
    <row r="875" spans="1:11" s="235" customFormat="1" x14ac:dyDescent="0.25">
      <c r="A875" s="274" t="s">
        <v>614</v>
      </c>
      <c r="B875" s="275" t="s">
        <v>727</v>
      </c>
      <c r="C875" s="274" t="s">
        <v>143</v>
      </c>
      <c r="D875" s="275" t="s">
        <v>728</v>
      </c>
      <c r="E875" s="276">
        <v>6.82</v>
      </c>
      <c r="F875" s="276"/>
      <c r="G875" s="276">
        <v>1.5</v>
      </c>
      <c r="H875" s="276">
        <v>2.2000000000000002</v>
      </c>
      <c r="I875" s="276">
        <v>20.59</v>
      </c>
      <c r="J875" s="274" t="s">
        <v>29</v>
      </c>
      <c r="K875" s="274" t="s">
        <v>716</v>
      </c>
    </row>
    <row r="876" spans="1:11" s="235" customFormat="1" x14ac:dyDescent="0.25">
      <c r="A876" s="274" t="s">
        <v>614</v>
      </c>
      <c r="B876" s="275" t="s">
        <v>735</v>
      </c>
      <c r="C876" s="274" t="s">
        <v>154</v>
      </c>
      <c r="D876" s="275" t="s">
        <v>736</v>
      </c>
      <c r="E876" s="276">
        <v>9.2100000000000009</v>
      </c>
      <c r="F876" s="276">
        <v>7.38</v>
      </c>
      <c r="G876" s="276">
        <v>3.79</v>
      </c>
      <c r="H876" s="276">
        <v>5.16</v>
      </c>
      <c r="I876" s="276">
        <v>30.89</v>
      </c>
      <c r="J876" s="274" t="s">
        <v>29</v>
      </c>
      <c r="K876" s="274" t="s">
        <v>716</v>
      </c>
    </row>
    <row r="877" spans="1:11" s="235" customFormat="1" x14ac:dyDescent="0.25">
      <c r="A877" s="274" t="s">
        <v>614</v>
      </c>
      <c r="B877" s="275" t="s">
        <v>717</v>
      </c>
      <c r="C877" s="274" t="s">
        <v>129</v>
      </c>
      <c r="D877" s="275" t="s">
        <v>718</v>
      </c>
      <c r="E877" s="276">
        <v>5.99</v>
      </c>
      <c r="F877" s="276"/>
      <c r="G877" s="276">
        <v>1.45</v>
      </c>
      <c r="H877" s="276">
        <v>2.4300000000000002</v>
      </c>
      <c r="I877" s="276">
        <v>17.28</v>
      </c>
      <c r="J877" s="274" t="s">
        <v>29</v>
      </c>
      <c r="K877" s="274" t="s">
        <v>716</v>
      </c>
    </row>
    <row r="878" spans="1:11" s="235" customFormat="1" x14ac:dyDescent="0.25">
      <c r="A878" s="274" t="s">
        <v>614</v>
      </c>
      <c r="B878" s="275" t="s">
        <v>809</v>
      </c>
      <c r="C878" s="274" t="s">
        <v>225</v>
      </c>
      <c r="D878" s="275" t="s">
        <v>810</v>
      </c>
      <c r="E878" s="276">
        <v>14.25</v>
      </c>
      <c r="F878" s="276">
        <v>11.42</v>
      </c>
      <c r="G878" s="276">
        <v>14.17</v>
      </c>
      <c r="H878" s="276">
        <v>13.5</v>
      </c>
      <c r="I878" s="276">
        <v>73.55</v>
      </c>
      <c r="J878" s="274" t="s">
        <v>73</v>
      </c>
      <c r="K878" s="274" t="s">
        <v>716</v>
      </c>
    </row>
    <row r="879" spans="1:11" s="235" customFormat="1" x14ac:dyDescent="0.25">
      <c r="A879" s="274" t="s">
        <v>614</v>
      </c>
      <c r="B879" s="275" t="s">
        <v>763</v>
      </c>
      <c r="C879" s="274" t="s">
        <v>183</v>
      </c>
      <c r="D879" s="275" t="s">
        <v>764</v>
      </c>
      <c r="E879" s="276">
        <v>8.98</v>
      </c>
      <c r="F879" s="276">
        <v>7.35</v>
      </c>
      <c r="G879" s="276">
        <v>4.34</v>
      </c>
      <c r="H879" s="276">
        <v>4.91</v>
      </c>
      <c r="I879" s="276">
        <v>51.48</v>
      </c>
      <c r="J879" s="274" t="s">
        <v>29</v>
      </c>
      <c r="K879" s="274" t="s">
        <v>657</v>
      </c>
    </row>
    <row r="880" spans="1:11" s="235" customFormat="1" x14ac:dyDescent="0.25">
      <c r="A880" s="274" t="s">
        <v>614</v>
      </c>
      <c r="B880" s="275" t="s">
        <v>805</v>
      </c>
      <c r="C880" s="274" t="s">
        <v>223</v>
      </c>
      <c r="D880" s="275" t="s">
        <v>806</v>
      </c>
      <c r="E880" s="276">
        <v>16</v>
      </c>
      <c r="F880" s="276">
        <v>13</v>
      </c>
      <c r="G880" s="276">
        <v>27.01</v>
      </c>
      <c r="H880" s="276">
        <v>24.8</v>
      </c>
      <c r="I880" s="276">
        <v>95.61</v>
      </c>
      <c r="J880" s="274" t="s">
        <v>73</v>
      </c>
      <c r="K880" s="274" t="s">
        <v>644</v>
      </c>
    </row>
    <row r="881" spans="1:11" s="235" customFormat="1" x14ac:dyDescent="0.25">
      <c r="A881" s="274" t="s">
        <v>614</v>
      </c>
      <c r="B881" s="275" t="s">
        <v>793</v>
      </c>
      <c r="C881" s="274" t="s">
        <v>212</v>
      </c>
      <c r="D881" s="275" t="s">
        <v>794</v>
      </c>
      <c r="E881" s="276">
        <v>11.3</v>
      </c>
      <c r="F881" s="276">
        <v>9.65</v>
      </c>
      <c r="G881" s="276">
        <v>8.7100000000000009</v>
      </c>
      <c r="H881" s="276">
        <v>9.86</v>
      </c>
      <c r="I881" s="276">
        <v>20.59</v>
      </c>
      <c r="J881" s="274" t="s">
        <v>73</v>
      </c>
      <c r="K881" s="274" t="s">
        <v>657</v>
      </c>
    </row>
    <row r="882" spans="1:11" s="235" customFormat="1" x14ac:dyDescent="0.25">
      <c r="A882" s="274" t="s">
        <v>614</v>
      </c>
      <c r="B882" s="275" t="s">
        <v>755</v>
      </c>
      <c r="C882" s="274" t="s">
        <v>173</v>
      </c>
      <c r="D882" s="275" t="s">
        <v>756</v>
      </c>
      <c r="E882" s="276">
        <v>9</v>
      </c>
      <c r="F882" s="276">
        <v>8.35</v>
      </c>
      <c r="G882" s="276">
        <v>4.1900000000000004</v>
      </c>
      <c r="H882" s="276">
        <v>5.33</v>
      </c>
      <c r="I882" s="276">
        <v>20.59</v>
      </c>
      <c r="J882" s="274" t="s">
        <v>29</v>
      </c>
      <c r="K882" s="274" t="s">
        <v>716</v>
      </c>
    </row>
    <row r="883" spans="1:11" s="235" customFormat="1" x14ac:dyDescent="0.25">
      <c r="A883" s="274" t="s">
        <v>614</v>
      </c>
      <c r="B883" s="275" t="s">
        <v>789</v>
      </c>
      <c r="C883" s="274" t="s">
        <v>208</v>
      </c>
      <c r="D883" s="275" t="s">
        <v>790</v>
      </c>
      <c r="E883" s="276">
        <v>12.5</v>
      </c>
      <c r="F883" s="276">
        <v>10.1</v>
      </c>
      <c r="G883" s="276">
        <v>10.28</v>
      </c>
      <c r="H883" s="276">
        <v>9.6199999999999992</v>
      </c>
      <c r="I883" s="276">
        <v>66.19</v>
      </c>
      <c r="J883" s="274" t="s">
        <v>73</v>
      </c>
      <c r="K883" s="274" t="s">
        <v>644</v>
      </c>
    </row>
    <row r="884" spans="1:11" s="235" customFormat="1" x14ac:dyDescent="0.25">
      <c r="A884" s="274" t="s">
        <v>614</v>
      </c>
      <c r="B884" s="275" t="s">
        <v>777</v>
      </c>
      <c r="C884" s="274" t="s">
        <v>193</v>
      </c>
      <c r="D884" s="275" t="s">
        <v>778</v>
      </c>
      <c r="E884" s="276">
        <v>8.1999999999999993</v>
      </c>
      <c r="F884" s="276">
        <v>6.87</v>
      </c>
      <c r="G884" s="276">
        <v>1.89</v>
      </c>
      <c r="H884" s="276">
        <v>3.02</v>
      </c>
      <c r="I884" s="276">
        <v>33.1</v>
      </c>
      <c r="J884" s="274" t="s">
        <v>29</v>
      </c>
      <c r="K884" s="274" t="s">
        <v>657</v>
      </c>
    </row>
    <row r="885" spans="1:11" s="235" customFormat="1" x14ac:dyDescent="0.25">
      <c r="A885" s="274" t="s">
        <v>614</v>
      </c>
      <c r="B885" s="275" t="s">
        <v>803</v>
      </c>
      <c r="C885" s="274" t="s">
        <v>221</v>
      </c>
      <c r="D885" s="275" t="s">
        <v>804</v>
      </c>
      <c r="E885" s="276">
        <v>15.1</v>
      </c>
      <c r="F885" s="276">
        <v>11.5</v>
      </c>
      <c r="G885" s="276">
        <v>17.920000000000002</v>
      </c>
      <c r="H885" s="276">
        <v>19.899999999999999</v>
      </c>
      <c r="I885" s="276">
        <v>66.19</v>
      </c>
      <c r="J885" s="274" t="s">
        <v>73</v>
      </c>
      <c r="K885" s="274" t="s">
        <v>644</v>
      </c>
    </row>
    <row r="886" spans="1:11" s="235" customFormat="1" x14ac:dyDescent="0.25">
      <c r="A886" s="274" t="s">
        <v>614</v>
      </c>
      <c r="B886" s="275" t="s">
        <v>737</v>
      </c>
      <c r="C886" s="274" t="s">
        <v>158</v>
      </c>
      <c r="D886" s="275" t="s">
        <v>738</v>
      </c>
      <c r="E886" s="276">
        <v>10.38</v>
      </c>
      <c r="F886" s="276">
        <v>8.32</v>
      </c>
      <c r="G886" s="276">
        <v>5.26</v>
      </c>
      <c r="H886" s="276">
        <v>5.0199999999999996</v>
      </c>
      <c r="I886" s="276">
        <v>66.19</v>
      </c>
      <c r="J886" s="274" t="s">
        <v>29</v>
      </c>
      <c r="K886" s="274" t="s">
        <v>644</v>
      </c>
    </row>
    <row r="887" spans="1:11" s="235" customFormat="1" x14ac:dyDescent="0.25">
      <c r="A887" s="274" t="s">
        <v>614</v>
      </c>
      <c r="B887" s="275" t="s">
        <v>795</v>
      </c>
      <c r="C887" s="274" t="s">
        <v>213</v>
      </c>
      <c r="D887" s="275" t="s">
        <v>796</v>
      </c>
      <c r="E887" s="276">
        <v>16.5</v>
      </c>
      <c r="F887" s="276">
        <v>13.37</v>
      </c>
      <c r="G887" s="276">
        <v>43.8</v>
      </c>
      <c r="H887" s="276">
        <v>31.97</v>
      </c>
      <c r="I887" s="276">
        <v>72.08</v>
      </c>
      <c r="J887" s="274" t="s">
        <v>73</v>
      </c>
      <c r="K887" s="274" t="s">
        <v>644</v>
      </c>
    </row>
    <row r="888" spans="1:11" s="235" customFormat="1" x14ac:dyDescent="0.25">
      <c r="A888" s="274" t="s">
        <v>614</v>
      </c>
      <c r="B888" s="275" t="s">
        <v>787</v>
      </c>
      <c r="C888" s="274" t="s">
        <v>207</v>
      </c>
      <c r="D888" s="275" t="s">
        <v>788</v>
      </c>
      <c r="E888" s="276">
        <v>11.99</v>
      </c>
      <c r="F888" s="276">
        <v>9.26</v>
      </c>
      <c r="G888" s="276">
        <v>8.0399999999999991</v>
      </c>
      <c r="H888" s="276">
        <v>8.0299999999999994</v>
      </c>
      <c r="I888" s="276">
        <v>62.52</v>
      </c>
      <c r="J888" s="274" t="s">
        <v>73</v>
      </c>
      <c r="K888" s="274" t="s">
        <v>644</v>
      </c>
    </row>
    <row r="889" spans="1:11" s="235" customFormat="1" x14ac:dyDescent="0.25">
      <c r="A889" s="274" t="s">
        <v>614</v>
      </c>
      <c r="B889" s="275" t="s">
        <v>739</v>
      </c>
      <c r="C889" s="274" t="s">
        <v>160</v>
      </c>
      <c r="D889" s="275" t="s">
        <v>740</v>
      </c>
      <c r="E889" s="276">
        <v>10.99</v>
      </c>
      <c r="F889" s="276">
        <v>9</v>
      </c>
      <c r="G889" s="276">
        <v>6.73</v>
      </c>
      <c r="H889" s="276">
        <v>6.61</v>
      </c>
      <c r="I889" s="276">
        <v>47.07</v>
      </c>
      <c r="J889" s="274" t="s">
        <v>29</v>
      </c>
      <c r="K889" s="274" t="s">
        <v>644</v>
      </c>
    </row>
    <row r="890" spans="1:11" s="235" customFormat="1" x14ac:dyDescent="0.25">
      <c r="A890" s="274" t="s">
        <v>614</v>
      </c>
      <c r="B890" s="275" t="s">
        <v>783</v>
      </c>
      <c r="C890" s="274" t="s">
        <v>201</v>
      </c>
      <c r="D890" s="275" t="s">
        <v>784</v>
      </c>
      <c r="E890" s="276">
        <v>9.75</v>
      </c>
      <c r="F890" s="276">
        <v>7.85</v>
      </c>
      <c r="G890" s="276">
        <v>5.04</v>
      </c>
      <c r="H890" s="276">
        <v>5.8</v>
      </c>
      <c r="I890" s="276">
        <v>47.07</v>
      </c>
      <c r="J890" s="274" t="s">
        <v>29</v>
      </c>
      <c r="K890" s="274" t="s">
        <v>644</v>
      </c>
    </row>
    <row r="891" spans="1:11" s="235" customFormat="1" x14ac:dyDescent="0.25">
      <c r="A891" s="274" t="s">
        <v>614</v>
      </c>
      <c r="B891" s="275" t="s">
        <v>797</v>
      </c>
      <c r="C891" s="274" t="s">
        <v>215</v>
      </c>
      <c r="D891" s="275" t="s">
        <v>798</v>
      </c>
      <c r="E891" s="276">
        <v>9.35</v>
      </c>
      <c r="F891" s="276">
        <v>7.44</v>
      </c>
      <c r="G891" s="276">
        <v>5.04</v>
      </c>
      <c r="H891" s="276">
        <v>4.22</v>
      </c>
      <c r="I891" s="276">
        <v>64.72</v>
      </c>
      <c r="J891" s="274" t="s">
        <v>73</v>
      </c>
      <c r="K891" s="274" t="s">
        <v>716</v>
      </c>
    </row>
    <row r="892" spans="1:11" s="235" customFormat="1" x14ac:dyDescent="0.25">
      <c r="A892" s="274" t="s">
        <v>614</v>
      </c>
      <c r="B892" s="275" t="s">
        <v>781</v>
      </c>
      <c r="C892" s="274" t="s">
        <v>199</v>
      </c>
      <c r="D892" s="275" t="s">
        <v>782</v>
      </c>
      <c r="E892" s="276">
        <v>13.04</v>
      </c>
      <c r="F892" s="276">
        <v>10.5</v>
      </c>
      <c r="G892" s="276">
        <v>11.54</v>
      </c>
      <c r="H892" s="276">
        <v>13.42</v>
      </c>
      <c r="I892" s="276">
        <v>117.68</v>
      </c>
      <c r="J892" s="274" t="s">
        <v>29</v>
      </c>
      <c r="K892" s="274" t="s">
        <v>644</v>
      </c>
    </row>
    <row r="893" spans="1:11" s="235" customFormat="1" x14ac:dyDescent="0.25">
      <c r="A893" s="274" t="s">
        <v>614</v>
      </c>
      <c r="B893" s="275" t="s">
        <v>785</v>
      </c>
      <c r="C893" s="274" t="s">
        <v>203</v>
      </c>
      <c r="D893" s="275" t="s">
        <v>786</v>
      </c>
      <c r="E893" s="276">
        <v>7.51</v>
      </c>
      <c r="F893" s="276">
        <v>6.29</v>
      </c>
      <c r="G893" s="276">
        <v>2.48</v>
      </c>
      <c r="H893" s="276">
        <v>2.4300000000000002</v>
      </c>
      <c r="I893" s="276">
        <v>16.920000000000002</v>
      </c>
      <c r="J893" s="274" t="s">
        <v>29</v>
      </c>
      <c r="K893" s="274" t="s">
        <v>716</v>
      </c>
    </row>
    <row r="894" spans="1:11" s="235" customFormat="1" x14ac:dyDescent="0.25">
      <c r="A894" s="274" t="s">
        <v>614</v>
      </c>
      <c r="B894" s="275" t="s">
        <v>799</v>
      </c>
      <c r="C894" s="274" t="s">
        <v>217</v>
      </c>
      <c r="D894" s="275" t="s">
        <v>800</v>
      </c>
      <c r="E894" s="276">
        <v>12.53</v>
      </c>
      <c r="F894" s="276">
        <v>8.98</v>
      </c>
      <c r="G894" s="276">
        <v>10.79</v>
      </c>
      <c r="H894" s="276">
        <v>19.93</v>
      </c>
      <c r="I894" s="276">
        <v>55.16</v>
      </c>
      <c r="J894" s="274" t="s">
        <v>73</v>
      </c>
      <c r="K894" s="274" t="s">
        <v>644</v>
      </c>
    </row>
    <row r="895" spans="1:11" s="235" customFormat="1" x14ac:dyDescent="0.25">
      <c r="A895" s="274" t="s">
        <v>614</v>
      </c>
      <c r="B895" s="275" t="s">
        <v>751</v>
      </c>
      <c r="C895" s="274" t="s">
        <v>169</v>
      </c>
      <c r="D895" s="275" t="s">
        <v>752</v>
      </c>
      <c r="E895" s="276">
        <v>7.4</v>
      </c>
      <c r="F895" s="276">
        <v>6.5</v>
      </c>
      <c r="G895" s="276">
        <v>2.4</v>
      </c>
      <c r="H895" s="276">
        <v>4.8600000000000003</v>
      </c>
      <c r="I895" s="276">
        <v>16.18</v>
      </c>
      <c r="J895" s="274" t="s">
        <v>29</v>
      </c>
      <c r="K895" s="274" t="s">
        <v>657</v>
      </c>
    </row>
    <row r="896" spans="1:11" s="235" customFormat="1" x14ac:dyDescent="0.25">
      <c r="A896" s="274" t="s">
        <v>614</v>
      </c>
      <c r="B896" s="275" t="s">
        <v>791</v>
      </c>
      <c r="C896" s="274" t="s">
        <v>210</v>
      </c>
      <c r="D896" s="275" t="s">
        <v>792</v>
      </c>
      <c r="E896" s="276">
        <v>13.38</v>
      </c>
      <c r="F896" s="276">
        <v>11.01</v>
      </c>
      <c r="G896" s="276">
        <v>12.72</v>
      </c>
      <c r="H896" s="276">
        <v>17.329999999999998</v>
      </c>
      <c r="I896" s="276">
        <v>97.82</v>
      </c>
      <c r="J896" s="274" t="s">
        <v>73</v>
      </c>
      <c r="K896" s="274" t="s">
        <v>644</v>
      </c>
    </row>
    <row r="897" spans="1:11" s="235" customFormat="1" x14ac:dyDescent="0.25">
      <c r="A897" s="274" t="s">
        <v>614</v>
      </c>
      <c r="B897" s="275" t="s">
        <v>1022</v>
      </c>
      <c r="C897" s="274" t="s">
        <v>438</v>
      </c>
      <c r="D897" s="275" t="s">
        <v>1023</v>
      </c>
      <c r="E897" s="276">
        <v>5.95</v>
      </c>
      <c r="F897" s="276">
        <v>5.0999999999999996</v>
      </c>
      <c r="G897" s="276">
        <v>1.22</v>
      </c>
      <c r="H897" s="276">
        <v>2.39</v>
      </c>
      <c r="I897" s="276">
        <v>13.97</v>
      </c>
      <c r="J897" s="274" t="s">
        <v>29</v>
      </c>
      <c r="K897" s="274" t="s">
        <v>657</v>
      </c>
    </row>
    <row r="898" spans="1:11" s="235" customFormat="1" x14ac:dyDescent="0.25">
      <c r="A898" s="274" t="s">
        <v>614</v>
      </c>
      <c r="B898" s="275" t="s">
        <v>775</v>
      </c>
      <c r="C898" s="274" t="s">
        <v>191</v>
      </c>
      <c r="D898" s="275" t="s">
        <v>776</v>
      </c>
      <c r="E898" s="276">
        <v>13.2</v>
      </c>
      <c r="F898" s="276">
        <v>10.98</v>
      </c>
      <c r="G898" s="276">
        <v>12</v>
      </c>
      <c r="H898" s="276">
        <v>15.14</v>
      </c>
      <c r="I898" s="276">
        <v>77.23</v>
      </c>
      <c r="J898" s="274" t="s">
        <v>29</v>
      </c>
      <c r="K898" s="274" t="s">
        <v>644</v>
      </c>
    </row>
    <row r="899" spans="1:11" s="235" customFormat="1" x14ac:dyDescent="0.25">
      <c r="A899" s="274" t="s">
        <v>614</v>
      </c>
      <c r="B899" s="275" t="s">
        <v>807</v>
      </c>
      <c r="C899" s="274" t="s">
        <v>224</v>
      </c>
      <c r="D899" s="275" t="s">
        <v>808</v>
      </c>
      <c r="E899" s="276">
        <v>11.99</v>
      </c>
      <c r="F899" s="276">
        <v>9.59</v>
      </c>
      <c r="G899" s="276">
        <v>9.16</v>
      </c>
      <c r="H899" s="276">
        <v>11.01</v>
      </c>
      <c r="I899" s="276">
        <v>100.03</v>
      </c>
      <c r="J899" s="274" t="s">
        <v>73</v>
      </c>
      <c r="K899" s="274" t="s">
        <v>644</v>
      </c>
    </row>
    <row r="900" spans="1:11" s="235" customFormat="1" x14ac:dyDescent="0.25">
      <c r="A900" s="274" t="s">
        <v>614</v>
      </c>
      <c r="B900" s="275" t="s">
        <v>725</v>
      </c>
      <c r="C900" s="274" t="s">
        <v>140</v>
      </c>
      <c r="D900" s="275" t="s">
        <v>726</v>
      </c>
      <c r="E900" s="276">
        <v>11.98</v>
      </c>
      <c r="F900" s="276">
        <v>10.36</v>
      </c>
      <c r="G900" s="276">
        <v>11.22</v>
      </c>
      <c r="H900" s="276">
        <v>9.6199999999999992</v>
      </c>
      <c r="I900" s="276">
        <v>17.649999999999999</v>
      </c>
      <c r="J900" s="274" t="s">
        <v>29</v>
      </c>
      <c r="K900" s="274" t="s">
        <v>657</v>
      </c>
    </row>
    <row r="901" spans="1:11" s="235" customFormat="1" x14ac:dyDescent="0.25">
      <c r="A901" s="274" t="s">
        <v>614</v>
      </c>
      <c r="B901" s="275" t="s">
        <v>801</v>
      </c>
      <c r="C901" s="274" t="s">
        <v>219</v>
      </c>
      <c r="D901" s="275" t="s">
        <v>802</v>
      </c>
      <c r="E901" s="276">
        <v>11.98</v>
      </c>
      <c r="F901" s="276">
        <v>10.49</v>
      </c>
      <c r="G901" s="276">
        <v>9.76</v>
      </c>
      <c r="H901" s="276">
        <v>12.87</v>
      </c>
      <c r="I901" s="276">
        <v>66.19</v>
      </c>
      <c r="J901" s="274" t="s">
        <v>73</v>
      </c>
      <c r="K901" s="274" t="s">
        <v>644</v>
      </c>
    </row>
    <row r="902" spans="1:11" s="235" customFormat="1" x14ac:dyDescent="0.25">
      <c r="A902" s="274" t="s">
        <v>614</v>
      </c>
      <c r="B902" s="275" t="s">
        <v>759</v>
      </c>
      <c r="C902" s="274" t="s">
        <v>177</v>
      </c>
      <c r="D902" s="275" t="s">
        <v>760</v>
      </c>
      <c r="E902" s="276">
        <v>9.9</v>
      </c>
      <c r="F902" s="276">
        <v>7.92</v>
      </c>
      <c r="G902" s="276">
        <v>4.5999999999999996</v>
      </c>
      <c r="H902" s="276">
        <v>5.4</v>
      </c>
      <c r="I902" s="276">
        <v>44.13</v>
      </c>
      <c r="J902" s="274" t="s">
        <v>29</v>
      </c>
      <c r="K902" s="274" t="s">
        <v>657</v>
      </c>
    </row>
    <row r="903" spans="1:11" s="235" customFormat="1" x14ac:dyDescent="0.25">
      <c r="A903" s="274" t="s">
        <v>614</v>
      </c>
      <c r="B903" s="275" t="s">
        <v>761</v>
      </c>
      <c r="C903" s="274" t="s">
        <v>179</v>
      </c>
      <c r="D903" s="275" t="s">
        <v>762</v>
      </c>
      <c r="E903" s="276">
        <v>8.99</v>
      </c>
      <c r="F903" s="276">
        <v>7.81</v>
      </c>
      <c r="G903" s="276">
        <v>5.03</v>
      </c>
      <c r="H903" s="276">
        <v>6.3</v>
      </c>
      <c r="I903" s="276">
        <v>25.74</v>
      </c>
      <c r="J903" s="274" t="s">
        <v>29</v>
      </c>
      <c r="K903" s="274" t="s">
        <v>1166</v>
      </c>
    </row>
    <row r="904" spans="1:11" s="235" customFormat="1" x14ac:dyDescent="0.25">
      <c r="A904" s="274" t="s">
        <v>614</v>
      </c>
      <c r="B904" s="275" t="s">
        <v>733</v>
      </c>
      <c r="C904" s="274" t="s">
        <v>149</v>
      </c>
      <c r="D904" s="275" t="s">
        <v>734</v>
      </c>
      <c r="E904" s="276">
        <v>4.5</v>
      </c>
      <c r="F904" s="276"/>
      <c r="G904" s="276">
        <v>0.8</v>
      </c>
      <c r="H904" s="276">
        <v>1.1000000000000001</v>
      </c>
      <c r="I904" s="276">
        <v>5.88</v>
      </c>
      <c r="J904" s="274" t="s">
        <v>29</v>
      </c>
      <c r="K904" s="274" t="s">
        <v>716</v>
      </c>
    </row>
    <row r="905" spans="1:11" s="235" customFormat="1" x14ac:dyDescent="0.25">
      <c r="A905" s="274" t="s">
        <v>614</v>
      </c>
      <c r="B905" s="275" t="s">
        <v>731</v>
      </c>
      <c r="C905" s="274" t="s">
        <v>152</v>
      </c>
      <c r="D905" s="275" t="s">
        <v>732</v>
      </c>
      <c r="E905" s="276">
        <v>4.22</v>
      </c>
      <c r="F905" s="276"/>
      <c r="G905" s="276">
        <v>0.54</v>
      </c>
      <c r="H905" s="276">
        <v>0.91</v>
      </c>
      <c r="I905" s="276">
        <v>11.03</v>
      </c>
      <c r="J905" s="274" t="s">
        <v>29</v>
      </c>
      <c r="K905" s="274" t="s">
        <v>716</v>
      </c>
    </row>
    <row r="906" spans="1:11" s="235" customFormat="1" x14ac:dyDescent="0.25">
      <c r="A906" s="274" t="s">
        <v>614</v>
      </c>
      <c r="B906" s="275" t="s">
        <v>745</v>
      </c>
      <c r="C906" s="274" t="s">
        <v>165</v>
      </c>
      <c r="D906" s="275" t="s">
        <v>746</v>
      </c>
      <c r="E906" s="276">
        <v>6.03</v>
      </c>
      <c r="F906" s="276">
        <v>5.95</v>
      </c>
      <c r="G906" s="276">
        <v>1.52</v>
      </c>
      <c r="H906" s="276">
        <v>2.81</v>
      </c>
      <c r="I906" s="276">
        <v>18.39</v>
      </c>
      <c r="J906" s="274" t="s">
        <v>29</v>
      </c>
      <c r="K906" s="274" t="s">
        <v>657</v>
      </c>
    </row>
    <row r="907" spans="1:11" s="235" customFormat="1" x14ac:dyDescent="0.25">
      <c r="A907" s="274" t="s">
        <v>614</v>
      </c>
      <c r="B907" s="275" t="s">
        <v>771</v>
      </c>
      <c r="C907" s="274" t="s">
        <v>579</v>
      </c>
      <c r="D907" s="275" t="s">
        <v>772</v>
      </c>
      <c r="E907" s="276">
        <v>5.24</v>
      </c>
      <c r="F907" s="276">
        <v>4.8</v>
      </c>
      <c r="G907" s="276">
        <v>0.95</v>
      </c>
      <c r="H907" s="276">
        <v>1.27</v>
      </c>
      <c r="I907" s="276">
        <v>11.28</v>
      </c>
      <c r="J907" s="274" t="s">
        <v>29</v>
      </c>
      <c r="K907" s="274" t="s">
        <v>716</v>
      </c>
    </row>
    <row r="908" spans="1:11" s="235" customFormat="1" x14ac:dyDescent="0.25">
      <c r="A908" s="274" t="s">
        <v>614</v>
      </c>
      <c r="B908" s="275" t="s">
        <v>747</v>
      </c>
      <c r="C908" s="274" t="s">
        <v>580</v>
      </c>
      <c r="D908" s="275" t="s">
        <v>748</v>
      </c>
      <c r="E908" s="276">
        <v>9.9499999999999993</v>
      </c>
      <c r="F908" s="276">
        <v>8.9600000000000009</v>
      </c>
      <c r="G908" s="276">
        <v>6.24</v>
      </c>
      <c r="H908" s="276">
        <v>10.1</v>
      </c>
      <c r="I908" s="276">
        <v>29.41</v>
      </c>
      <c r="J908" s="274" t="s">
        <v>29</v>
      </c>
      <c r="K908" s="274" t="s">
        <v>713</v>
      </c>
    </row>
    <row r="909" spans="1:11" s="235" customFormat="1" x14ac:dyDescent="0.25">
      <c r="A909" s="274" t="s">
        <v>614</v>
      </c>
      <c r="B909" s="275" t="s">
        <v>1183</v>
      </c>
      <c r="C909" s="274" t="s">
        <v>1167</v>
      </c>
      <c r="D909" s="275" t="s">
        <v>1168</v>
      </c>
      <c r="E909" s="276">
        <v>8.99</v>
      </c>
      <c r="F909" s="276">
        <v>7.81</v>
      </c>
      <c r="G909" s="276">
        <v>5.03</v>
      </c>
      <c r="H909" s="276"/>
      <c r="I909" s="276">
        <v>44.12</v>
      </c>
      <c r="J909" s="274" t="s">
        <v>29</v>
      </c>
      <c r="K909" s="274" t="s">
        <v>1169</v>
      </c>
    </row>
    <row r="910" spans="1:11" s="235" customFormat="1" x14ac:dyDescent="0.25">
      <c r="A910" s="274" t="s">
        <v>614</v>
      </c>
      <c r="B910" s="275" t="s">
        <v>1291</v>
      </c>
      <c r="C910" s="274" t="s">
        <v>1193</v>
      </c>
      <c r="D910" s="275" t="s">
        <v>1194</v>
      </c>
      <c r="E910" s="276">
        <v>6.7</v>
      </c>
      <c r="F910" s="276"/>
      <c r="G910" s="276">
        <v>1.82</v>
      </c>
      <c r="H910" s="276"/>
      <c r="I910" s="276">
        <v>22.06</v>
      </c>
      <c r="J910" s="274" t="s">
        <v>29</v>
      </c>
      <c r="K910" s="274" t="s">
        <v>713</v>
      </c>
    </row>
    <row r="911" spans="1:11" s="235" customFormat="1" x14ac:dyDescent="0.25">
      <c r="A911" s="277" t="s">
        <v>1292</v>
      </c>
      <c r="B911" s="208"/>
      <c r="C911" s="278" t="s">
        <v>1284</v>
      </c>
      <c r="D911" s="208"/>
      <c r="E911" s="277">
        <v>441.65000000000003</v>
      </c>
      <c r="F911" s="277">
        <v>273.90999999999991</v>
      </c>
      <c r="G911" s="277">
        <v>311.45</v>
      </c>
      <c r="H911" s="277">
        <v>347.28000000000009</v>
      </c>
      <c r="I911" s="277">
        <v>2031.9800000000007</v>
      </c>
      <c r="J911" s="300"/>
      <c r="K911" s="227"/>
    </row>
    <row r="912" spans="1:11" s="235" customFormat="1" x14ac:dyDescent="0.25">
      <c r="A912" s="274" t="s">
        <v>615</v>
      </c>
      <c r="B912" s="275" t="s">
        <v>813</v>
      </c>
      <c r="C912" s="274" t="s">
        <v>232</v>
      </c>
      <c r="D912" s="275" t="s">
        <v>814</v>
      </c>
      <c r="E912" s="276">
        <v>7.3</v>
      </c>
      <c r="F912" s="276">
        <v>5.96</v>
      </c>
      <c r="G912" s="276">
        <v>1.88</v>
      </c>
      <c r="H912" s="276">
        <v>2.48</v>
      </c>
      <c r="I912" s="276">
        <v>27.21</v>
      </c>
      <c r="J912" s="274" t="s">
        <v>29</v>
      </c>
      <c r="K912" s="274" t="s">
        <v>657</v>
      </c>
    </row>
    <row r="913" spans="1:11" s="235" customFormat="1" x14ac:dyDescent="0.25">
      <c r="A913" s="274" t="s">
        <v>615</v>
      </c>
      <c r="B913" s="275" t="s">
        <v>811</v>
      </c>
      <c r="C913" s="274" t="s">
        <v>229</v>
      </c>
      <c r="D913" s="275" t="s">
        <v>812</v>
      </c>
      <c r="E913" s="276">
        <v>6.37</v>
      </c>
      <c r="F913" s="276">
        <v>5.7</v>
      </c>
      <c r="G913" s="276">
        <v>1.97</v>
      </c>
      <c r="H913" s="276">
        <v>2.95</v>
      </c>
      <c r="I913" s="276">
        <v>23.54</v>
      </c>
      <c r="J913" s="301" t="s">
        <v>29</v>
      </c>
      <c r="K913" s="274" t="s">
        <v>657</v>
      </c>
    </row>
    <row r="914" spans="1:11" s="235" customFormat="1" x14ac:dyDescent="0.25">
      <c r="A914" s="277" t="s">
        <v>1293</v>
      </c>
      <c r="B914" s="208"/>
      <c r="C914" s="278" t="s">
        <v>1265</v>
      </c>
      <c r="D914" s="208"/>
      <c r="E914" s="277">
        <v>13.67</v>
      </c>
      <c r="F914" s="277">
        <v>11.66</v>
      </c>
      <c r="G914" s="277">
        <v>3.8499999999999996</v>
      </c>
      <c r="H914" s="277">
        <v>5.43</v>
      </c>
      <c r="I914" s="277">
        <v>50.75</v>
      </c>
      <c r="J914" s="300"/>
      <c r="K914" s="227"/>
    </row>
    <row r="915" spans="1:11" s="235" customFormat="1" x14ac:dyDescent="0.25">
      <c r="A915" s="274" t="s">
        <v>815</v>
      </c>
      <c r="B915" s="275" t="s">
        <v>836</v>
      </c>
      <c r="C915" s="274" t="s">
        <v>259</v>
      </c>
      <c r="D915" s="275" t="s">
        <v>837</v>
      </c>
      <c r="E915" s="276">
        <v>9.4</v>
      </c>
      <c r="F915" s="276"/>
      <c r="G915" s="276">
        <v>5.28</v>
      </c>
      <c r="H915" s="276">
        <v>8.09</v>
      </c>
      <c r="I915" s="276">
        <v>67.67</v>
      </c>
      <c r="J915" s="274" t="s">
        <v>29</v>
      </c>
      <c r="K915" s="274" t="s">
        <v>716</v>
      </c>
    </row>
    <row r="916" spans="1:11" s="235" customFormat="1" x14ac:dyDescent="0.25">
      <c r="A916" s="274" t="s">
        <v>815</v>
      </c>
      <c r="B916" s="275" t="s">
        <v>830</v>
      </c>
      <c r="C916" s="274" t="s">
        <v>251</v>
      </c>
      <c r="D916" s="275" t="s">
        <v>831</v>
      </c>
      <c r="E916" s="276">
        <v>8</v>
      </c>
      <c r="F916" s="276"/>
      <c r="G916" s="276">
        <v>2.21</v>
      </c>
      <c r="H916" s="276">
        <v>3.76</v>
      </c>
      <c r="I916" s="276">
        <v>36.76</v>
      </c>
      <c r="J916" s="274" t="s">
        <v>29</v>
      </c>
      <c r="K916" s="274" t="s">
        <v>716</v>
      </c>
    </row>
    <row r="917" spans="1:11" s="235" customFormat="1" x14ac:dyDescent="0.25">
      <c r="A917" s="274" t="s">
        <v>815</v>
      </c>
      <c r="B917" s="275" t="s">
        <v>842</v>
      </c>
      <c r="C917" s="274" t="s">
        <v>264</v>
      </c>
      <c r="D917" s="275" t="s">
        <v>843</v>
      </c>
      <c r="E917" s="276">
        <v>13.5</v>
      </c>
      <c r="F917" s="276">
        <v>10.199999999999999</v>
      </c>
      <c r="G917" s="276">
        <v>14.1</v>
      </c>
      <c r="H917" s="276">
        <v>12.4</v>
      </c>
      <c r="I917" s="276">
        <v>99.26</v>
      </c>
      <c r="J917" s="274" t="s">
        <v>29</v>
      </c>
      <c r="K917" s="274" t="s">
        <v>716</v>
      </c>
    </row>
    <row r="918" spans="1:11" s="235" customFormat="1" x14ac:dyDescent="0.25">
      <c r="A918" s="274" t="s">
        <v>815</v>
      </c>
      <c r="B918" s="275" t="s">
        <v>838</v>
      </c>
      <c r="C918" s="274" t="s">
        <v>261</v>
      </c>
      <c r="D918" s="275" t="s">
        <v>839</v>
      </c>
      <c r="E918" s="276">
        <v>5.99</v>
      </c>
      <c r="F918" s="276"/>
      <c r="G918" s="276">
        <v>1.45</v>
      </c>
      <c r="H918" s="276">
        <v>2.4300000000000002</v>
      </c>
      <c r="I918" s="276">
        <v>11.77</v>
      </c>
      <c r="J918" s="274" t="s">
        <v>29</v>
      </c>
      <c r="K918" s="274" t="s">
        <v>716</v>
      </c>
    </row>
    <row r="919" spans="1:11" s="235" customFormat="1" x14ac:dyDescent="0.25">
      <c r="A919" s="274" t="s">
        <v>815</v>
      </c>
      <c r="B919" s="275" t="s">
        <v>844</v>
      </c>
      <c r="C919" s="274" t="s">
        <v>267</v>
      </c>
      <c r="D919" s="275" t="s">
        <v>845</v>
      </c>
      <c r="E919" s="276">
        <v>10.48</v>
      </c>
      <c r="F919" s="276">
        <v>9.25</v>
      </c>
      <c r="G919" s="276">
        <v>5.88</v>
      </c>
      <c r="H919" s="276">
        <v>7.88</v>
      </c>
      <c r="I919" s="276">
        <v>33.1</v>
      </c>
      <c r="J919" s="274" t="s">
        <v>29</v>
      </c>
      <c r="K919" s="274" t="s">
        <v>716</v>
      </c>
    </row>
    <row r="920" spans="1:11" s="235" customFormat="1" x14ac:dyDescent="0.25">
      <c r="A920" s="274" t="s">
        <v>815</v>
      </c>
      <c r="B920" s="275" t="s">
        <v>818</v>
      </c>
      <c r="C920" s="274" t="s">
        <v>238</v>
      </c>
      <c r="D920" s="275" t="s">
        <v>819</v>
      </c>
      <c r="E920" s="276">
        <v>9.1999999999999993</v>
      </c>
      <c r="F920" s="276">
        <v>7.4</v>
      </c>
      <c r="G920" s="276">
        <v>4.4400000000000004</v>
      </c>
      <c r="H920" s="276">
        <v>4.78</v>
      </c>
      <c r="I920" s="276">
        <v>36.770000000000003</v>
      </c>
      <c r="J920" s="274" t="s">
        <v>29</v>
      </c>
      <c r="K920" s="274" t="s">
        <v>716</v>
      </c>
    </row>
    <row r="921" spans="1:11" s="235" customFormat="1" x14ac:dyDescent="0.25">
      <c r="A921" s="274" t="s">
        <v>815</v>
      </c>
      <c r="B921" s="275" t="s">
        <v>848</v>
      </c>
      <c r="C921" s="274" t="s">
        <v>273</v>
      </c>
      <c r="D921" s="275" t="s">
        <v>849</v>
      </c>
      <c r="E921" s="276">
        <v>12.95</v>
      </c>
      <c r="F921" s="276"/>
      <c r="G921" s="276">
        <v>15.18</v>
      </c>
      <c r="H921" s="276">
        <v>8.94</v>
      </c>
      <c r="I921" s="276">
        <v>66.19</v>
      </c>
      <c r="J921" s="274" t="s">
        <v>59</v>
      </c>
      <c r="K921" s="274" t="s">
        <v>644</v>
      </c>
    </row>
    <row r="922" spans="1:11" s="235" customFormat="1" x14ac:dyDescent="0.25">
      <c r="A922" s="274" t="s">
        <v>815</v>
      </c>
      <c r="B922" s="275" t="s">
        <v>850</v>
      </c>
      <c r="C922" s="274" t="s">
        <v>275</v>
      </c>
      <c r="D922" s="275" t="s">
        <v>851</v>
      </c>
      <c r="E922" s="276">
        <v>25</v>
      </c>
      <c r="F922" s="276">
        <v>20.3</v>
      </c>
      <c r="G922" s="276">
        <v>157.41999999999999</v>
      </c>
      <c r="H922" s="276">
        <v>73.489999999999995</v>
      </c>
      <c r="I922" s="276">
        <v>156.66</v>
      </c>
      <c r="J922" s="274" t="s">
        <v>79</v>
      </c>
      <c r="K922" s="274" t="s">
        <v>644</v>
      </c>
    </row>
    <row r="923" spans="1:11" s="235" customFormat="1" x14ac:dyDescent="0.25">
      <c r="A923" s="274" t="s">
        <v>815</v>
      </c>
      <c r="B923" s="275" t="s">
        <v>846</v>
      </c>
      <c r="C923" s="274" t="s">
        <v>269</v>
      </c>
      <c r="D923" s="275" t="s">
        <v>847</v>
      </c>
      <c r="E923" s="276">
        <v>11.85</v>
      </c>
      <c r="F923" s="276">
        <v>9.6</v>
      </c>
      <c r="G923" s="276">
        <v>6.31</v>
      </c>
      <c r="H923" s="276">
        <v>8.89</v>
      </c>
      <c r="I923" s="276">
        <v>44.13</v>
      </c>
      <c r="J923" s="274" t="s">
        <v>29</v>
      </c>
      <c r="K923" s="274" t="s">
        <v>657</v>
      </c>
    </row>
    <row r="924" spans="1:11" s="235" customFormat="1" x14ac:dyDescent="0.25">
      <c r="A924" s="274" t="s">
        <v>815</v>
      </c>
      <c r="B924" s="275" t="s">
        <v>826</v>
      </c>
      <c r="C924" s="274" t="s">
        <v>587</v>
      </c>
      <c r="D924" s="275" t="s">
        <v>827</v>
      </c>
      <c r="E924" s="276">
        <v>10</v>
      </c>
      <c r="F924" s="276"/>
      <c r="G924" s="276">
        <v>5.05</v>
      </c>
      <c r="H924" s="276">
        <v>5.55</v>
      </c>
      <c r="I924" s="276">
        <v>23.54</v>
      </c>
      <c r="J924" s="274" t="s">
        <v>29</v>
      </c>
      <c r="K924" s="274" t="s">
        <v>716</v>
      </c>
    </row>
    <row r="925" spans="1:11" s="235" customFormat="1" x14ac:dyDescent="0.25">
      <c r="A925" s="274" t="s">
        <v>815</v>
      </c>
      <c r="B925" s="275" t="s">
        <v>688</v>
      </c>
      <c r="C925" s="274" t="s">
        <v>689</v>
      </c>
      <c r="D925" s="275" t="s">
        <v>690</v>
      </c>
      <c r="E925" s="276">
        <v>14.46</v>
      </c>
      <c r="F925" s="276">
        <v>12.64</v>
      </c>
      <c r="G925" s="276">
        <v>14</v>
      </c>
      <c r="H925" s="276">
        <v>13.62</v>
      </c>
      <c r="I925" s="276">
        <v>89.73</v>
      </c>
      <c r="J925" s="274" t="s">
        <v>29</v>
      </c>
      <c r="K925" s="274" t="s">
        <v>657</v>
      </c>
    </row>
    <row r="926" spans="1:11" s="235" customFormat="1" x14ac:dyDescent="0.25">
      <c r="A926" s="274" t="s">
        <v>815</v>
      </c>
      <c r="B926" s="275" t="s">
        <v>1294</v>
      </c>
      <c r="C926" s="274" t="s">
        <v>1197</v>
      </c>
      <c r="D926" s="275" t="s">
        <v>1198</v>
      </c>
      <c r="E926" s="276">
        <v>9</v>
      </c>
      <c r="F926" s="276">
        <v>8.1</v>
      </c>
      <c r="G926" s="276">
        <v>2.12</v>
      </c>
      <c r="H926" s="276">
        <v>2.75</v>
      </c>
      <c r="I926" s="276">
        <v>6.62</v>
      </c>
      <c r="J926" s="274" t="s">
        <v>29</v>
      </c>
      <c r="K926" s="274" t="s">
        <v>657</v>
      </c>
    </row>
    <row r="927" spans="1:11" s="235" customFormat="1" x14ac:dyDescent="0.25">
      <c r="A927" s="274" t="s">
        <v>815</v>
      </c>
      <c r="B927" s="275" t="s">
        <v>820</v>
      </c>
      <c r="C927" s="274" t="s">
        <v>241</v>
      </c>
      <c r="D927" s="275" t="s">
        <v>821</v>
      </c>
      <c r="E927" s="276">
        <v>8.0299999999999994</v>
      </c>
      <c r="F927" s="276">
        <v>7</v>
      </c>
      <c r="G927" s="276">
        <v>2.2799999999999998</v>
      </c>
      <c r="H927" s="276">
        <v>2.8</v>
      </c>
      <c r="I927" s="276">
        <v>32.36</v>
      </c>
      <c r="J927" s="274" t="s">
        <v>29</v>
      </c>
      <c r="K927" s="274" t="s">
        <v>657</v>
      </c>
    </row>
    <row r="928" spans="1:11" s="235" customFormat="1" x14ac:dyDescent="0.25">
      <c r="A928" s="274" t="s">
        <v>815</v>
      </c>
      <c r="B928" s="275" t="s">
        <v>822</v>
      </c>
      <c r="C928" s="274" t="s">
        <v>247</v>
      </c>
      <c r="D928" s="275" t="s">
        <v>823</v>
      </c>
      <c r="E928" s="276">
        <v>10.99</v>
      </c>
      <c r="F928" s="276">
        <v>9</v>
      </c>
      <c r="G928" s="276">
        <v>6.11</v>
      </c>
      <c r="H928" s="276">
        <v>6.61</v>
      </c>
      <c r="I928" s="276">
        <v>44.87</v>
      </c>
      <c r="J928" s="274" t="s">
        <v>29</v>
      </c>
      <c r="K928" s="274" t="s">
        <v>644</v>
      </c>
    </row>
    <row r="929" spans="1:11" s="235" customFormat="1" x14ac:dyDescent="0.25">
      <c r="A929" s="274" t="s">
        <v>815</v>
      </c>
      <c r="B929" s="275" t="s">
        <v>852</v>
      </c>
      <c r="C929" s="274" t="s">
        <v>257</v>
      </c>
      <c r="D929" s="275" t="s">
        <v>853</v>
      </c>
      <c r="E929" s="276">
        <v>17.489999999999998</v>
      </c>
      <c r="F929" s="276">
        <v>15.41</v>
      </c>
      <c r="G929" s="276">
        <v>34.4</v>
      </c>
      <c r="H929" s="276">
        <v>29.46</v>
      </c>
      <c r="I929" s="276">
        <v>91.94</v>
      </c>
      <c r="J929" s="274" t="s">
        <v>89</v>
      </c>
      <c r="K929" s="274" t="s">
        <v>644</v>
      </c>
    </row>
    <row r="930" spans="1:11" s="235" customFormat="1" x14ac:dyDescent="0.25">
      <c r="A930" s="274" t="s">
        <v>815</v>
      </c>
      <c r="B930" s="275" t="s">
        <v>834</v>
      </c>
      <c r="C930" s="274" t="s">
        <v>256</v>
      </c>
      <c r="D930" s="275" t="s">
        <v>835</v>
      </c>
      <c r="E930" s="276">
        <v>11.99</v>
      </c>
      <c r="F930" s="276">
        <v>10.49</v>
      </c>
      <c r="G930" s="276">
        <v>9.74</v>
      </c>
      <c r="H930" s="276">
        <v>12.53</v>
      </c>
      <c r="I930" s="276">
        <v>55.16</v>
      </c>
      <c r="J930" s="274" t="s">
        <v>29</v>
      </c>
      <c r="K930" s="274" t="s">
        <v>644</v>
      </c>
    </row>
    <row r="931" spans="1:11" s="235" customFormat="1" x14ac:dyDescent="0.25">
      <c r="A931" s="274" t="s">
        <v>815</v>
      </c>
      <c r="B931" s="275" t="s">
        <v>824</v>
      </c>
      <c r="C931" s="274" t="s">
        <v>585</v>
      </c>
      <c r="D931" s="275" t="s">
        <v>825</v>
      </c>
      <c r="E931" s="276">
        <v>11.99</v>
      </c>
      <c r="F931" s="276"/>
      <c r="G931" s="276">
        <v>11.83</v>
      </c>
      <c r="H931" s="276"/>
      <c r="I931" s="276">
        <v>51.48</v>
      </c>
      <c r="J931" s="274" t="s">
        <v>29</v>
      </c>
      <c r="K931" s="274" t="s">
        <v>644</v>
      </c>
    </row>
    <row r="932" spans="1:11" s="235" customFormat="1" x14ac:dyDescent="0.25">
      <c r="A932" s="274" t="s">
        <v>815</v>
      </c>
      <c r="B932" s="275" t="s">
        <v>1295</v>
      </c>
      <c r="C932" s="274" t="s">
        <v>1195</v>
      </c>
      <c r="D932" s="275" t="s">
        <v>1196</v>
      </c>
      <c r="E932" s="276">
        <v>10.8</v>
      </c>
      <c r="F932" s="276">
        <v>9.33</v>
      </c>
      <c r="G932" s="276">
        <v>7.96</v>
      </c>
      <c r="H932" s="276">
        <v>11.33</v>
      </c>
      <c r="I932" s="276">
        <v>36.770000000000003</v>
      </c>
      <c r="J932" s="274" t="s">
        <v>29</v>
      </c>
      <c r="K932" s="274" t="s">
        <v>644</v>
      </c>
    </row>
    <row r="933" spans="1:11" s="235" customFormat="1" x14ac:dyDescent="0.25">
      <c r="A933" s="277" t="s">
        <v>1296</v>
      </c>
      <c r="B933" s="208"/>
      <c r="C933" s="278" t="s">
        <v>1283</v>
      </c>
      <c r="D933" s="208"/>
      <c r="E933" s="277">
        <v>211.12000000000006</v>
      </c>
      <c r="F933" s="277">
        <v>128.72</v>
      </c>
      <c r="G933" s="277">
        <v>305.76</v>
      </c>
      <c r="H933" s="277">
        <v>215.31000000000006</v>
      </c>
      <c r="I933" s="277">
        <v>984.77999999999986</v>
      </c>
      <c r="J933" s="300"/>
      <c r="K933" s="227"/>
    </row>
    <row r="934" spans="1:11" s="235" customFormat="1" x14ac:dyDescent="0.25">
      <c r="A934" s="274" t="s">
        <v>617</v>
      </c>
      <c r="B934" s="275" t="s">
        <v>1297</v>
      </c>
      <c r="C934" s="274" t="s">
        <v>1201</v>
      </c>
      <c r="D934" s="275" t="s">
        <v>1202</v>
      </c>
      <c r="E934" s="276">
        <v>11.99</v>
      </c>
      <c r="F934" s="276">
        <v>11</v>
      </c>
      <c r="G934" s="276">
        <v>9.0299999999999994</v>
      </c>
      <c r="H934" s="276">
        <v>9.32</v>
      </c>
      <c r="I934" s="276">
        <v>63.99</v>
      </c>
      <c r="J934" s="274" t="s">
        <v>59</v>
      </c>
      <c r="K934" s="274" t="s">
        <v>716</v>
      </c>
    </row>
    <row r="935" spans="1:11" s="235" customFormat="1" x14ac:dyDescent="0.25">
      <c r="A935" s="274" t="s">
        <v>617</v>
      </c>
      <c r="B935" s="275" t="s">
        <v>874</v>
      </c>
      <c r="C935" s="274" t="s">
        <v>521</v>
      </c>
      <c r="D935" s="275" t="s">
        <v>875</v>
      </c>
      <c r="E935" s="276">
        <v>7.4</v>
      </c>
      <c r="F935" s="276"/>
      <c r="G935" s="276">
        <v>2.2400000000000002</v>
      </c>
      <c r="H935" s="276">
        <v>3.18</v>
      </c>
      <c r="I935" s="276">
        <v>40.450000000000003</v>
      </c>
      <c r="J935" s="274" t="s">
        <v>29</v>
      </c>
      <c r="K935" s="274" t="s">
        <v>716</v>
      </c>
    </row>
    <row r="936" spans="1:11" s="235" customFormat="1" x14ac:dyDescent="0.25">
      <c r="A936" s="274" t="s">
        <v>617</v>
      </c>
      <c r="B936" s="275" t="s">
        <v>866</v>
      </c>
      <c r="C936" s="274" t="s">
        <v>285</v>
      </c>
      <c r="D936" s="275" t="s">
        <v>867</v>
      </c>
      <c r="E936" s="276">
        <v>9.5</v>
      </c>
      <c r="F936" s="276">
        <v>7.8</v>
      </c>
      <c r="G936" s="276">
        <v>3.26</v>
      </c>
      <c r="H936" s="276">
        <v>5.17</v>
      </c>
      <c r="I936" s="276">
        <v>47.07</v>
      </c>
      <c r="J936" s="274" t="s">
        <v>29</v>
      </c>
      <c r="K936" s="274" t="s">
        <v>716</v>
      </c>
    </row>
    <row r="937" spans="1:11" s="235" customFormat="1" x14ac:dyDescent="0.25">
      <c r="A937" s="274" t="s">
        <v>617</v>
      </c>
      <c r="B937" s="275" t="s">
        <v>882</v>
      </c>
      <c r="C937" s="274" t="s">
        <v>62</v>
      </c>
      <c r="D937" s="275" t="s">
        <v>883</v>
      </c>
      <c r="E937" s="276">
        <v>26.64</v>
      </c>
      <c r="F937" s="276">
        <v>21.8</v>
      </c>
      <c r="G937" s="276">
        <v>89.36</v>
      </c>
      <c r="H937" s="276">
        <v>84.14</v>
      </c>
      <c r="I937" s="276">
        <v>301.55</v>
      </c>
      <c r="J937" s="274" t="s">
        <v>59</v>
      </c>
      <c r="K937" s="274" t="s">
        <v>644</v>
      </c>
    </row>
    <row r="938" spans="1:11" s="235" customFormat="1" x14ac:dyDescent="0.25">
      <c r="A938" s="274" t="s">
        <v>617</v>
      </c>
      <c r="B938" s="275" t="s">
        <v>872</v>
      </c>
      <c r="C938" s="274" t="s">
        <v>295</v>
      </c>
      <c r="D938" s="275" t="s">
        <v>873</v>
      </c>
      <c r="E938" s="276">
        <v>9.6</v>
      </c>
      <c r="F938" s="276">
        <v>8.23</v>
      </c>
      <c r="G938" s="276">
        <v>5.05</v>
      </c>
      <c r="H938" s="276">
        <v>4.5999999999999996</v>
      </c>
      <c r="I938" s="276">
        <v>50.01</v>
      </c>
      <c r="J938" s="274" t="s">
        <v>29</v>
      </c>
      <c r="K938" s="274" t="s">
        <v>657</v>
      </c>
    </row>
    <row r="939" spans="1:11" s="235" customFormat="1" x14ac:dyDescent="0.25">
      <c r="A939" s="274" t="s">
        <v>617</v>
      </c>
      <c r="B939" s="275" t="s">
        <v>864</v>
      </c>
      <c r="C939" s="274" t="s">
        <v>284</v>
      </c>
      <c r="D939" s="275" t="s">
        <v>865</v>
      </c>
      <c r="E939" s="276">
        <v>14.1</v>
      </c>
      <c r="F939" s="276"/>
      <c r="G939" s="276">
        <v>15.92</v>
      </c>
      <c r="H939" s="276">
        <v>9.6199999999999992</v>
      </c>
      <c r="I939" s="276">
        <v>69.87</v>
      </c>
      <c r="J939" s="274" t="s">
        <v>29</v>
      </c>
      <c r="K939" s="274" t="s">
        <v>657</v>
      </c>
    </row>
    <row r="940" spans="1:11" s="235" customFormat="1" x14ac:dyDescent="0.25">
      <c r="A940" s="274" t="s">
        <v>617</v>
      </c>
      <c r="B940" s="275" t="s">
        <v>890</v>
      </c>
      <c r="C940" s="274" t="s">
        <v>402</v>
      </c>
      <c r="D940" s="275" t="s">
        <v>891</v>
      </c>
      <c r="E940" s="276">
        <v>14.95</v>
      </c>
      <c r="F940" s="276">
        <v>12.26</v>
      </c>
      <c r="G940" s="276">
        <v>18.86</v>
      </c>
      <c r="H940" s="276">
        <v>14.98</v>
      </c>
      <c r="I940" s="276">
        <v>69.87</v>
      </c>
      <c r="J940" s="274" t="s">
        <v>89</v>
      </c>
      <c r="K940" s="274" t="s">
        <v>716</v>
      </c>
    </row>
    <row r="941" spans="1:11" s="235" customFormat="1" x14ac:dyDescent="0.25">
      <c r="A941" s="274" t="s">
        <v>617</v>
      </c>
      <c r="B941" s="275" t="s">
        <v>1298</v>
      </c>
      <c r="C941" s="274" t="s">
        <v>1199</v>
      </c>
      <c r="D941" s="275" t="s">
        <v>1200</v>
      </c>
      <c r="E941" s="276">
        <v>12.59</v>
      </c>
      <c r="F941" s="276">
        <v>10.6</v>
      </c>
      <c r="G941" s="276">
        <v>9.61</v>
      </c>
      <c r="H941" s="276">
        <v>9.8699999999999992</v>
      </c>
      <c r="I941" s="276">
        <v>136.07</v>
      </c>
      <c r="J941" s="274" t="s">
        <v>59</v>
      </c>
      <c r="K941" s="274" t="s">
        <v>716</v>
      </c>
    </row>
    <row r="942" spans="1:11" s="235" customFormat="1" x14ac:dyDescent="0.25">
      <c r="A942" s="274" t="s">
        <v>617</v>
      </c>
      <c r="B942" s="275" t="s">
        <v>886</v>
      </c>
      <c r="C942" s="274" t="s">
        <v>397</v>
      </c>
      <c r="D942" s="275" t="s">
        <v>887</v>
      </c>
      <c r="E942" s="276">
        <v>12.05</v>
      </c>
      <c r="F942" s="276">
        <v>9.27</v>
      </c>
      <c r="G942" s="276">
        <v>8.51</v>
      </c>
      <c r="H942" s="276">
        <v>8.68</v>
      </c>
      <c r="I942" s="276">
        <v>80.900000000000006</v>
      </c>
      <c r="J942" s="274" t="s">
        <v>73</v>
      </c>
      <c r="K942" s="274" t="s">
        <v>644</v>
      </c>
    </row>
    <row r="943" spans="1:11" s="235" customFormat="1" x14ac:dyDescent="0.25">
      <c r="A943" s="274" t="s">
        <v>617</v>
      </c>
      <c r="B943" s="275" t="s">
        <v>876</v>
      </c>
      <c r="C943" s="274" t="s">
        <v>349</v>
      </c>
      <c r="D943" s="275" t="s">
        <v>877</v>
      </c>
      <c r="E943" s="276">
        <v>7.98</v>
      </c>
      <c r="F943" s="276"/>
      <c r="G943" s="276">
        <v>2.2599999999999998</v>
      </c>
      <c r="H943" s="276">
        <v>4.0599999999999996</v>
      </c>
      <c r="I943" s="276">
        <v>47.81</v>
      </c>
      <c r="J943" s="274" t="s">
        <v>29</v>
      </c>
      <c r="K943" s="274" t="s">
        <v>657</v>
      </c>
    </row>
    <row r="944" spans="1:11" s="235" customFormat="1" x14ac:dyDescent="0.25">
      <c r="A944" s="274" t="s">
        <v>617</v>
      </c>
      <c r="B944" s="275" t="s">
        <v>888</v>
      </c>
      <c r="C944" s="274" t="s">
        <v>592</v>
      </c>
      <c r="D944" s="275" t="s">
        <v>889</v>
      </c>
      <c r="E944" s="276">
        <v>21</v>
      </c>
      <c r="F944" s="276"/>
      <c r="G944" s="276">
        <v>59</v>
      </c>
      <c r="H944" s="276">
        <v>56.7</v>
      </c>
      <c r="I944" s="276">
        <v>268.45999999999998</v>
      </c>
      <c r="J944" s="274" t="s">
        <v>86</v>
      </c>
      <c r="K944" s="274" t="s">
        <v>657</v>
      </c>
    </row>
    <row r="945" spans="1:11" s="235" customFormat="1" x14ac:dyDescent="0.25">
      <c r="A945" s="274" t="s">
        <v>617</v>
      </c>
      <c r="B945" s="275" t="s">
        <v>884</v>
      </c>
      <c r="C945" s="274" t="s">
        <v>304</v>
      </c>
      <c r="D945" s="275" t="s">
        <v>885</v>
      </c>
      <c r="E945" s="276">
        <v>11.49</v>
      </c>
      <c r="F945" s="276">
        <v>9.24</v>
      </c>
      <c r="G945" s="276">
        <v>8.17</v>
      </c>
      <c r="H945" s="276">
        <v>10.1</v>
      </c>
      <c r="I945" s="276">
        <v>69.87</v>
      </c>
      <c r="J945" s="274" t="s">
        <v>73</v>
      </c>
      <c r="K945" s="274" t="s">
        <v>644</v>
      </c>
    </row>
    <row r="946" spans="1:11" s="235" customFormat="1" x14ac:dyDescent="0.25">
      <c r="A946" s="274" t="s">
        <v>617</v>
      </c>
      <c r="B946" s="275" t="s">
        <v>868</v>
      </c>
      <c r="C946" s="274" t="s">
        <v>290</v>
      </c>
      <c r="D946" s="275" t="s">
        <v>869</v>
      </c>
      <c r="E946" s="276">
        <v>9.9499999999999993</v>
      </c>
      <c r="F946" s="276">
        <v>8.1</v>
      </c>
      <c r="G946" s="276">
        <v>5.22</v>
      </c>
      <c r="H946" s="276">
        <v>6.28</v>
      </c>
      <c r="I946" s="276">
        <v>66.19</v>
      </c>
      <c r="J946" s="274" t="s">
        <v>29</v>
      </c>
      <c r="K946" s="274" t="s">
        <v>644</v>
      </c>
    </row>
    <row r="947" spans="1:11" s="235" customFormat="1" x14ac:dyDescent="0.25">
      <c r="A947" s="274" t="s">
        <v>617</v>
      </c>
      <c r="B947" s="275" t="s">
        <v>878</v>
      </c>
      <c r="C947" s="274" t="s">
        <v>84</v>
      </c>
      <c r="D947" s="275" t="s">
        <v>879</v>
      </c>
      <c r="E947" s="276">
        <v>20</v>
      </c>
      <c r="F947" s="276">
        <v>16.2</v>
      </c>
      <c r="G947" s="276">
        <v>50.52</v>
      </c>
      <c r="H947" s="276">
        <v>48.34</v>
      </c>
      <c r="I947" s="276">
        <v>147.1</v>
      </c>
      <c r="J947" s="274" t="s">
        <v>59</v>
      </c>
      <c r="K947" s="274" t="s">
        <v>644</v>
      </c>
    </row>
    <row r="948" spans="1:11" s="235" customFormat="1" x14ac:dyDescent="0.25">
      <c r="A948" s="274" t="s">
        <v>617</v>
      </c>
      <c r="B948" s="275" t="s">
        <v>870</v>
      </c>
      <c r="C948" s="274" t="s">
        <v>293</v>
      </c>
      <c r="D948" s="275" t="s">
        <v>871</v>
      </c>
      <c r="E948" s="276">
        <v>11.58</v>
      </c>
      <c r="F948" s="276">
        <v>9.5299999999999994</v>
      </c>
      <c r="G948" s="276">
        <v>7.37</v>
      </c>
      <c r="H948" s="276">
        <v>8.02</v>
      </c>
      <c r="I948" s="276">
        <v>40.450000000000003</v>
      </c>
      <c r="J948" s="274" t="s">
        <v>29</v>
      </c>
      <c r="K948" s="274" t="s">
        <v>644</v>
      </c>
    </row>
    <row r="949" spans="1:11" s="235" customFormat="1" x14ac:dyDescent="0.25">
      <c r="A949" s="274" t="s">
        <v>617</v>
      </c>
      <c r="B949" s="275" t="s">
        <v>854</v>
      </c>
      <c r="C949" s="274" t="s">
        <v>277</v>
      </c>
      <c r="D949" s="275" t="s">
        <v>855</v>
      </c>
      <c r="E949" s="276">
        <v>10.76</v>
      </c>
      <c r="F949" s="276">
        <v>8.4</v>
      </c>
      <c r="G949" s="276">
        <v>5.8</v>
      </c>
      <c r="H949" s="276">
        <v>8.19</v>
      </c>
      <c r="I949" s="276">
        <v>13.24</v>
      </c>
      <c r="J949" s="274" t="s">
        <v>29</v>
      </c>
      <c r="K949" s="274" t="s">
        <v>644</v>
      </c>
    </row>
    <row r="950" spans="1:11" s="235" customFormat="1" x14ac:dyDescent="0.25">
      <c r="A950" s="274" t="s">
        <v>617</v>
      </c>
      <c r="B950" s="275" t="s">
        <v>858</v>
      </c>
      <c r="C950" s="274" t="s">
        <v>493</v>
      </c>
      <c r="D950" s="275" t="s">
        <v>859</v>
      </c>
      <c r="E950" s="276">
        <v>10.69</v>
      </c>
      <c r="F950" s="276">
        <v>8.6199999999999992</v>
      </c>
      <c r="G950" s="276">
        <v>5.69</v>
      </c>
      <c r="H950" s="276">
        <v>5.24</v>
      </c>
      <c r="I950" s="276">
        <v>23.54</v>
      </c>
      <c r="J950" s="274" t="s">
        <v>29</v>
      </c>
      <c r="K950" s="274" t="s">
        <v>657</v>
      </c>
    </row>
    <row r="951" spans="1:11" s="235" customFormat="1" x14ac:dyDescent="0.25">
      <c r="A951" s="274" t="s">
        <v>617</v>
      </c>
      <c r="B951" s="275" t="s">
        <v>856</v>
      </c>
      <c r="C951" s="274" t="s">
        <v>279</v>
      </c>
      <c r="D951" s="275" t="s">
        <v>857</v>
      </c>
      <c r="E951" s="276">
        <v>6.8</v>
      </c>
      <c r="F951" s="276">
        <v>5.9</v>
      </c>
      <c r="G951" s="276">
        <v>2</v>
      </c>
      <c r="H951" s="276">
        <v>3.79</v>
      </c>
      <c r="I951" s="276">
        <v>11.03</v>
      </c>
      <c r="J951" s="274" t="s">
        <v>29</v>
      </c>
      <c r="K951" s="274" t="s">
        <v>657</v>
      </c>
    </row>
    <row r="952" spans="1:11" s="235" customFormat="1" x14ac:dyDescent="0.25">
      <c r="A952" s="274" t="s">
        <v>617</v>
      </c>
      <c r="B952" s="275" t="s">
        <v>892</v>
      </c>
      <c r="C952" s="274" t="s">
        <v>893</v>
      </c>
      <c r="D952" s="275" t="s">
        <v>894</v>
      </c>
      <c r="E952" s="276">
        <v>15.09</v>
      </c>
      <c r="F952" s="276">
        <v>11.97</v>
      </c>
      <c r="G952" s="276">
        <v>30.09</v>
      </c>
      <c r="H952" s="276">
        <v>28.48</v>
      </c>
      <c r="I952" s="276">
        <v>123.56</v>
      </c>
      <c r="J952" s="274" t="s">
        <v>89</v>
      </c>
      <c r="K952" s="274" t="s">
        <v>657</v>
      </c>
    </row>
    <row r="953" spans="1:11" s="235" customFormat="1" x14ac:dyDescent="0.25">
      <c r="A953" s="274" t="s">
        <v>617</v>
      </c>
      <c r="B953" s="275" t="s">
        <v>860</v>
      </c>
      <c r="C953" s="274" t="s">
        <v>281</v>
      </c>
      <c r="D953" s="275" t="s">
        <v>861</v>
      </c>
      <c r="E953" s="276">
        <v>11</v>
      </c>
      <c r="F953" s="276">
        <v>9.4499999999999993</v>
      </c>
      <c r="G953" s="276">
        <v>7.37</v>
      </c>
      <c r="H953" s="276">
        <v>10.54</v>
      </c>
      <c r="I953" s="276">
        <v>25.74</v>
      </c>
      <c r="J953" s="274" t="s">
        <v>29</v>
      </c>
      <c r="K953" s="274" t="s">
        <v>644</v>
      </c>
    </row>
    <row r="954" spans="1:11" s="235" customFormat="1" x14ac:dyDescent="0.25">
      <c r="A954" s="277" t="s">
        <v>1299</v>
      </c>
      <c r="B954" s="208"/>
      <c r="C954" s="278" t="s">
        <v>1267</v>
      </c>
      <c r="D954" s="208"/>
      <c r="E954" s="277">
        <v>255.16000000000003</v>
      </c>
      <c r="F954" s="277">
        <v>168.36999999999998</v>
      </c>
      <c r="G954" s="277">
        <v>345.32999999999993</v>
      </c>
      <c r="H954" s="277">
        <v>339.3</v>
      </c>
      <c r="I954" s="277">
        <v>1696.77</v>
      </c>
      <c r="J954" s="300"/>
      <c r="K954" s="227"/>
    </row>
    <row r="955" spans="1:11" s="235" customFormat="1" x14ac:dyDescent="0.25">
      <c r="A955" s="274" t="s">
        <v>618</v>
      </c>
      <c r="B955" s="275" t="s">
        <v>897</v>
      </c>
      <c r="C955" s="274" t="s">
        <v>308</v>
      </c>
      <c r="D955" s="275" t="s">
        <v>898</v>
      </c>
      <c r="E955" s="276">
        <v>14.26</v>
      </c>
      <c r="F955" s="276">
        <v>11.85</v>
      </c>
      <c r="G955" s="276">
        <v>21.8</v>
      </c>
      <c r="H955" s="276">
        <v>17.03</v>
      </c>
      <c r="I955" s="276">
        <v>154.44999999999999</v>
      </c>
      <c r="J955" s="274" t="s">
        <v>29</v>
      </c>
      <c r="K955" s="274" t="s">
        <v>644</v>
      </c>
    </row>
    <row r="956" spans="1:11" s="235" customFormat="1" x14ac:dyDescent="0.25">
      <c r="A956" s="274" t="s">
        <v>618</v>
      </c>
      <c r="B956" s="275" t="s">
        <v>828</v>
      </c>
      <c r="C956" s="274" t="s">
        <v>248</v>
      </c>
      <c r="D956" s="275" t="s">
        <v>829</v>
      </c>
      <c r="E956" s="276">
        <v>11.99</v>
      </c>
      <c r="F956" s="276">
        <v>9.4499999999999993</v>
      </c>
      <c r="G956" s="276">
        <v>11.08</v>
      </c>
      <c r="H956" s="276">
        <v>8.1999999999999993</v>
      </c>
      <c r="I956" s="276">
        <v>73.55</v>
      </c>
      <c r="J956" s="274" t="s">
        <v>29</v>
      </c>
      <c r="K956" s="274" t="s">
        <v>716</v>
      </c>
    </row>
    <row r="957" spans="1:11" s="235" customFormat="1" x14ac:dyDescent="0.25">
      <c r="A957" s="274" t="s">
        <v>618</v>
      </c>
      <c r="B957" s="275" t="s">
        <v>908</v>
      </c>
      <c r="C957" s="274" t="s">
        <v>316</v>
      </c>
      <c r="D957" s="275" t="s">
        <v>909</v>
      </c>
      <c r="E957" s="276">
        <v>9.25</v>
      </c>
      <c r="F957" s="276">
        <v>7.79</v>
      </c>
      <c r="G957" s="276">
        <v>3.88</v>
      </c>
      <c r="H957" s="276">
        <v>4.74</v>
      </c>
      <c r="I957" s="276">
        <v>36.770000000000003</v>
      </c>
      <c r="J957" s="274" t="s">
        <v>29</v>
      </c>
      <c r="K957" s="274" t="s">
        <v>657</v>
      </c>
    </row>
    <row r="958" spans="1:11" s="235" customFormat="1" x14ac:dyDescent="0.25">
      <c r="A958" s="274" t="s">
        <v>618</v>
      </c>
      <c r="B958" s="275" t="s">
        <v>902</v>
      </c>
      <c r="C958" s="274" t="s">
        <v>309</v>
      </c>
      <c r="D958" s="275" t="s">
        <v>903</v>
      </c>
      <c r="E958" s="276">
        <v>10.7</v>
      </c>
      <c r="F958" s="276"/>
      <c r="G958" s="276">
        <v>5.58</v>
      </c>
      <c r="H958" s="276">
        <v>4.92</v>
      </c>
      <c r="I958" s="276">
        <v>55.9</v>
      </c>
      <c r="J958" s="274" t="s">
        <v>29</v>
      </c>
      <c r="K958" s="274" t="s">
        <v>657</v>
      </c>
    </row>
    <row r="959" spans="1:11" s="235" customFormat="1" x14ac:dyDescent="0.25">
      <c r="A959" s="274" t="s">
        <v>618</v>
      </c>
      <c r="B959" s="275" t="s">
        <v>906</v>
      </c>
      <c r="C959" s="274" t="s">
        <v>314</v>
      </c>
      <c r="D959" s="275" t="s">
        <v>907</v>
      </c>
      <c r="E959" s="276">
        <v>11.49</v>
      </c>
      <c r="F959" s="276">
        <v>9.24</v>
      </c>
      <c r="G959" s="276">
        <v>7.05</v>
      </c>
      <c r="H959" s="276">
        <v>8.0299999999999994</v>
      </c>
      <c r="I959" s="276">
        <v>66.19</v>
      </c>
      <c r="J959" s="274" t="s">
        <v>29</v>
      </c>
      <c r="K959" s="274" t="s">
        <v>644</v>
      </c>
    </row>
    <row r="960" spans="1:11" s="235" customFormat="1" x14ac:dyDescent="0.25">
      <c r="A960" s="274" t="s">
        <v>618</v>
      </c>
      <c r="B960" s="275" t="s">
        <v>895</v>
      </c>
      <c r="C960" s="274" t="s">
        <v>306</v>
      </c>
      <c r="D960" s="275" t="s">
        <v>896</v>
      </c>
      <c r="E960" s="276">
        <v>9.52</v>
      </c>
      <c r="F960" s="276">
        <v>8.09</v>
      </c>
      <c r="G960" s="276">
        <v>4.5599999999999996</v>
      </c>
      <c r="H960" s="276">
        <v>6.42</v>
      </c>
      <c r="I960" s="276">
        <v>54.48</v>
      </c>
      <c r="J960" s="274" t="s">
        <v>29</v>
      </c>
      <c r="K960" s="274" t="s">
        <v>657</v>
      </c>
    </row>
    <row r="961" spans="1:11" s="235" customFormat="1" x14ac:dyDescent="0.25">
      <c r="A961" s="274" t="s">
        <v>618</v>
      </c>
      <c r="B961" s="275" t="s">
        <v>1300</v>
      </c>
      <c r="C961" s="274" t="s">
        <v>1203</v>
      </c>
      <c r="D961" s="275" t="s">
        <v>1204</v>
      </c>
      <c r="E961" s="276">
        <v>9.1999999999999993</v>
      </c>
      <c r="F961" s="276"/>
      <c r="G961" s="276">
        <v>2.78</v>
      </c>
      <c r="H961" s="276">
        <v>4.1900000000000004</v>
      </c>
      <c r="I961" s="276">
        <v>22.06</v>
      </c>
      <c r="J961" s="274" t="s">
        <v>29</v>
      </c>
      <c r="K961" s="274" t="s">
        <v>657</v>
      </c>
    </row>
    <row r="962" spans="1:11" s="235" customFormat="1" x14ac:dyDescent="0.25">
      <c r="A962" s="274" t="s">
        <v>618</v>
      </c>
      <c r="B962" s="275" t="s">
        <v>904</v>
      </c>
      <c r="C962" s="274" t="s">
        <v>312</v>
      </c>
      <c r="D962" s="275" t="s">
        <v>905</v>
      </c>
      <c r="E962" s="276">
        <v>13.94</v>
      </c>
      <c r="F962" s="276">
        <v>11.59</v>
      </c>
      <c r="G962" s="276">
        <v>15.6</v>
      </c>
      <c r="H962" s="276">
        <v>19.329999999999998</v>
      </c>
      <c r="I962" s="276">
        <v>76.489999999999995</v>
      </c>
      <c r="J962" s="274" t="s">
        <v>29</v>
      </c>
      <c r="K962" s="274" t="s">
        <v>644</v>
      </c>
    </row>
    <row r="963" spans="1:11" s="235" customFormat="1" x14ac:dyDescent="0.25">
      <c r="A963" s="274" t="s">
        <v>618</v>
      </c>
      <c r="B963" s="275" t="s">
        <v>910</v>
      </c>
      <c r="C963" s="274" t="s">
        <v>298</v>
      </c>
      <c r="D963" s="275" t="s">
        <v>911</v>
      </c>
      <c r="E963" s="276">
        <v>8.5</v>
      </c>
      <c r="F963" s="276">
        <v>6.8</v>
      </c>
      <c r="G963" s="276">
        <v>3.88</v>
      </c>
      <c r="H963" s="276">
        <v>4.6900000000000004</v>
      </c>
      <c r="I963" s="276">
        <v>44.13</v>
      </c>
      <c r="J963" s="274" t="s">
        <v>29</v>
      </c>
      <c r="K963" s="274" t="s">
        <v>657</v>
      </c>
    </row>
    <row r="964" spans="1:11" s="235" customFormat="1" x14ac:dyDescent="0.25">
      <c r="A964" s="277" t="s">
        <v>1301</v>
      </c>
      <c r="B964" s="208"/>
      <c r="C964" s="278" t="s">
        <v>1268</v>
      </c>
      <c r="D964" s="208"/>
      <c r="E964" s="277">
        <v>98.850000000000009</v>
      </c>
      <c r="F964" s="277">
        <v>64.81</v>
      </c>
      <c r="G964" s="277">
        <v>76.209999999999994</v>
      </c>
      <c r="H964" s="277">
        <v>77.55</v>
      </c>
      <c r="I964" s="277">
        <v>584.02</v>
      </c>
      <c r="J964" s="300"/>
      <c r="K964" s="227"/>
    </row>
    <row r="965" spans="1:11" s="235" customFormat="1" x14ac:dyDescent="0.25">
      <c r="A965" s="274" t="s">
        <v>619</v>
      </c>
      <c r="B965" s="275" t="s">
        <v>926</v>
      </c>
      <c r="C965" s="274" t="s">
        <v>335</v>
      </c>
      <c r="D965" s="275" t="s">
        <v>927</v>
      </c>
      <c r="E965" s="276">
        <v>6.07</v>
      </c>
      <c r="F965" s="276"/>
      <c r="G965" s="276">
        <v>1.66</v>
      </c>
      <c r="H965" s="276">
        <v>1.86</v>
      </c>
      <c r="I965" s="276">
        <v>18.39</v>
      </c>
      <c r="J965" s="274" t="s">
        <v>29</v>
      </c>
      <c r="K965" s="274" t="s">
        <v>716</v>
      </c>
    </row>
    <row r="966" spans="1:11" s="235" customFormat="1" x14ac:dyDescent="0.25">
      <c r="A966" s="274" t="s">
        <v>619</v>
      </c>
      <c r="B966" s="275" t="s">
        <v>922</v>
      </c>
      <c r="C966" s="274" t="s">
        <v>327</v>
      </c>
      <c r="D966" s="275" t="s">
        <v>923</v>
      </c>
      <c r="E966" s="276">
        <v>9.35</v>
      </c>
      <c r="F966" s="276"/>
      <c r="G966" s="276">
        <v>5.85</v>
      </c>
      <c r="H966" s="276">
        <v>9.98</v>
      </c>
      <c r="I966" s="276">
        <v>55.16</v>
      </c>
      <c r="J966" s="274" t="s">
        <v>29</v>
      </c>
      <c r="K966" s="274" t="s">
        <v>716</v>
      </c>
    </row>
    <row r="967" spans="1:11" s="235" customFormat="1" x14ac:dyDescent="0.25">
      <c r="A967" s="274" t="s">
        <v>619</v>
      </c>
      <c r="B967" s="275" t="s">
        <v>916</v>
      </c>
      <c r="C967" s="274" t="s">
        <v>321</v>
      </c>
      <c r="D967" s="275" t="s">
        <v>917</v>
      </c>
      <c r="E967" s="276">
        <v>7.25</v>
      </c>
      <c r="F967" s="276">
        <v>5.9</v>
      </c>
      <c r="G967" s="276">
        <v>2.2400000000000002</v>
      </c>
      <c r="H967" s="276">
        <v>2.2599999999999998</v>
      </c>
      <c r="I967" s="276">
        <v>11.77</v>
      </c>
      <c r="J967" s="274" t="s">
        <v>29</v>
      </c>
      <c r="K967" s="274" t="s">
        <v>644</v>
      </c>
    </row>
    <row r="968" spans="1:11" s="235" customFormat="1" x14ac:dyDescent="0.25">
      <c r="A968" s="274" t="s">
        <v>619</v>
      </c>
      <c r="B968" s="275" t="s">
        <v>936</v>
      </c>
      <c r="C968" s="274" t="s">
        <v>594</v>
      </c>
      <c r="D968" s="275" t="s">
        <v>937</v>
      </c>
      <c r="E968" s="276">
        <v>10.7</v>
      </c>
      <c r="F968" s="276">
        <v>9.5</v>
      </c>
      <c r="G968" s="276">
        <v>7.17</v>
      </c>
      <c r="H968" s="276">
        <v>5.51</v>
      </c>
      <c r="I968" s="276">
        <v>18.39</v>
      </c>
      <c r="J968" s="274" t="s">
        <v>29</v>
      </c>
      <c r="K968" s="274" t="s">
        <v>716</v>
      </c>
    </row>
    <row r="969" spans="1:11" s="235" customFormat="1" x14ac:dyDescent="0.25">
      <c r="A969" s="274" t="s">
        <v>619</v>
      </c>
      <c r="B969" s="275" t="s">
        <v>940</v>
      </c>
      <c r="C969" s="274" t="s">
        <v>343</v>
      </c>
      <c r="D969" s="275" t="s">
        <v>941</v>
      </c>
      <c r="E969" s="276">
        <v>13.67</v>
      </c>
      <c r="F969" s="276">
        <v>11.2</v>
      </c>
      <c r="G969" s="276">
        <v>16.739999999999998</v>
      </c>
      <c r="H969" s="276">
        <v>19</v>
      </c>
      <c r="I969" s="276">
        <v>117.68</v>
      </c>
      <c r="J969" s="274" t="s">
        <v>29</v>
      </c>
      <c r="K969" s="274" t="s">
        <v>644</v>
      </c>
    </row>
    <row r="970" spans="1:11" s="235" customFormat="1" x14ac:dyDescent="0.25">
      <c r="A970" s="274" t="s">
        <v>619</v>
      </c>
      <c r="B970" s="275" t="s">
        <v>932</v>
      </c>
      <c r="C970" s="274" t="s">
        <v>339</v>
      </c>
      <c r="D970" s="275" t="s">
        <v>933</v>
      </c>
      <c r="E970" s="276">
        <v>8.7100000000000009</v>
      </c>
      <c r="F970" s="276"/>
      <c r="G970" s="276">
        <v>3.01</v>
      </c>
      <c r="H970" s="276">
        <v>5.13</v>
      </c>
      <c r="I970" s="276">
        <v>47.81</v>
      </c>
      <c r="J970" s="274" t="s">
        <v>29</v>
      </c>
      <c r="K970" s="274" t="s">
        <v>716</v>
      </c>
    </row>
    <row r="971" spans="1:11" s="235" customFormat="1" x14ac:dyDescent="0.25">
      <c r="A971" s="274" t="s">
        <v>619</v>
      </c>
      <c r="B971" s="275" t="s">
        <v>938</v>
      </c>
      <c r="C971" s="274" t="s">
        <v>342</v>
      </c>
      <c r="D971" s="275" t="s">
        <v>939</v>
      </c>
      <c r="E971" s="276">
        <v>10.5</v>
      </c>
      <c r="F971" s="276">
        <v>8.25</v>
      </c>
      <c r="G971" s="276">
        <v>6.19</v>
      </c>
      <c r="H971" s="276">
        <v>7.26</v>
      </c>
      <c r="I971" s="276">
        <v>61.05</v>
      </c>
      <c r="J971" s="274" t="s">
        <v>29</v>
      </c>
      <c r="K971" s="274" t="s">
        <v>644</v>
      </c>
    </row>
    <row r="972" spans="1:11" s="235" customFormat="1" x14ac:dyDescent="0.25">
      <c r="A972" s="274" t="s">
        <v>619</v>
      </c>
      <c r="B972" s="275" t="s">
        <v>930</v>
      </c>
      <c r="C972" s="274" t="s">
        <v>337</v>
      </c>
      <c r="D972" s="275" t="s">
        <v>931</v>
      </c>
      <c r="E972" s="276">
        <v>12.57</v>
      </c>
      <c r="F972" s="276">
        <v>10.199999999999999</v>
      </c>
      <c r="G972" s="276">
        <v>9.98</v>
      </c>
      <c r="H972" s="276">
        <v>9.9499999999999993</v>
      </c>
      <c r="I972" s="276">
        <v>69.87</v>
      </c>
      <c r="J972" s="274" t="s">
        <v>29</v>
      </c>
      <c r="K972" s="274" t="s">
        <v>644</v>
      </c>
    </row>
    <row r="973" spans="1:11" s="235" customFormat="1" x14ac:dyDescent="0.25">
      <c r="A973" s="274" t="s">
        <v>619</v>
      </c>
      <c r="B973" s="275" t="s">
        <v>924</v>
      </c>
      <c r="C973" s="274" t="s">
        <v>333</v>
      </c>
      <c r="D973" s="275" t="s">
        <v>925</v>
      </c>
      <c r="E973" s="276">
        <v>8.1199999999999992</v>
      </c>
      <c r="F973" s="276">
        <v>6.84</v>
      </c>
      <c r="G973" s="276">
        <v>3.11</v>
      </c>
      <c r="H973" s="276">
        <v>5.71</v>
      </c>
      <c r="I973" s="276">
        <v>22.06</v>
      </c>
      <c r="J973" s="274" t="s">
        <v>29</v>
      </c>
      <c r="K973" s="274" t="s">
        <v>657</v>
      </c>
    </row>
    <row r="974" spans="1:11" s="235" customFormat="1" x14ac:dyDescent="0.25">
      <c r="A974" s="274" t="s">
        <v>619</v>
      </c>
      <c r="B974" s="275" t="s">
        <v>914</v>
      </c>
      <c r="C974" s="274" t="s">
        <v>319</v>
      </c>
      <c r="D974" s="275" t="s">
        <v>915</v>
      </c>
      <c r="E974" s="276">
        <v>32.6</v>
      </c>
      <c r="F974" s="276">
        <v>26.75</v>
      </c>
      <c r="G974" s="276">
        <v>336</v>
      </c>
      <c r="H974" s="276">
        <v>149.9</v>
      </c>
      <c r="I974" s="276">
        <v>220.59</v>
      </c>
      <c r="J974" s="274" t="s">
        <v>24</v>
      </c>
      <c r="K974" s="274" t="s">
        <v>644</v>
      </c>
    </row>
    <row r="975" spans="1:11" s="235" customFormat="1" x14ac:dyDescent="0.25">
      <c r="A975" s="274" t="s">
        <v>619</v>
      </c>
      <c r="B975" s="275" t="s">
        <v>928</v>
      </c>
      <c r="C975" s="274" t="s">
        <v>595</v>
      </c>
      <c r="D975" s="275" t="s">
        <v>929</v>
      </c>
      <c r="E975" s="276">
        <v>11.7</v>
      </c>
      <c r="F975" s="276">
        <v>9.08</v>
      </c>
      <c r="G975" s="276">
        <v>7.64</v>
      </c>
      <c r="H975" s="276">
        <v>9.58</v>
      </c>
      <c r="I975" s="276">
        <v>60.31</v>
      </c>
      <c r="J975" s="274" t="s">
        <v>29</v>
      </c>
      <c r="K975" s="274" t="s">
        <v>644</v>
      </c>
    </row>
    <row r="976" spans="1:11" s="235" customFormat="1" x14ac:dyDescent="0.25">
      <c r="A976" s="274" t="s">
        <v>619</v>
      </c>
      <c r="B976" s="275" t="s">
        <v>946</v>
      </c>
      <c r="C976" s="274" t="s">
        <v>347</v>
      </c>
      <c r="D976" s="275" t="s">
        <v>947</v>
      </c>
      <c r="E976" s="276">
        <v>7.51</v>
      </c>
      <c r="F976" s="276">
        <v>7.06</v>
      </c>
      <c r="G976" s="276">
        <v>2.68</v>
      </c>
      <c r="H976" s="276">
        <v>3.39</v>
      </c>
      <c r="I976" s="276">
        <v>29.42</v>
      </c>
      <c r="J976" s="274" t="s">
        <v>29</v>
      </c>
      <c r="K976" s="274" t="s">
        <v>657</v>
      </c>
    </row>
    <row r="977" spans="1:11" s="235" customFormat="1" x14ac:dyDescent="0.25">
      <c r="A977" s="274" t="s">
        <v>619</v>
      </c>
      <c r="B977" s="275" t="s">
        <v>944</v>
      </c>
      <c r="C977" s="274" t="s">
        <v>345</v>
      </c>
      <c r="D977" s="275" t="s">
        <v>945</v>
      </c>
      <c r="E977" s="276">
        <v>5.92</v>
      </c>
      <c r="F977" s="276">
        <v>5.74</v>
      </c>
      <c r="G977" s="276">
        <v>1.5</v>
      </c>
      <c r="H977" s="276">
        <v>1.88</v>
      </c>
      <c r="I977" s="276">
        <v>18.39</v>
      </c>
      <c r="J977" s="274" t="s">
        <v>29</v>
      </c>
      <c r="K977" s="274" t="s">
        <v>657</v>
      </c>
    </row>
    <row r="978" spans="1:11" s="235" customFormat="1" x14ac:dyDescent="0.25">
      <c r="A978" s="274" t="s">
        <v>619</v>
      </c>
      <c r="B978" s="275" t="s">
        <v>920</v>
      </c>
      <c r="C978" s="274" t="s">
        <v>325</v>
      </c>
      <c r="D978" s="275" t="s">
        <v>921</v>
      </c>
      <c r="E978" s="276">
        <v>5.9</v>
      </c>
      <c r="F978" s="276">
        <v>4.2</v>
      </c>
      <c r="G978" s="276">
        <v>1.34</v>
      </c>
      <c r="H978" s="276">
        <v>0.86</v>
      </c>
      <c r="I978" s="276">
        <v>18.39</v>
      </c>
      <c r="J978" s="274" t="s">
        <v>29</v>
      </c>
      <c r="K978" s="274" t="s">
        <v>657</v>
      </c>
    </row>
    <row r="979" spans="1:11" s="235" customFormat="1" x14ac:dyDescent="0.25">
      <c r="A979" s="274" t="s">
        <v>619</v>
      </c>
      <c r="B979" s="275" t="s">
        <v>934</v>
      </c>
      <c r="C979" s="274" t="s">
        <v>340</v>
      </c>
      <c r="D979" s="275" t="s">
        <v>935</v>
      </c>
      <c r="E979" s="276">
        <v>6.02</v>
      </c>
      <c r="F979" s="276">
        <v>5.7</v>
      </c>
      <c r="G979" s="276">
        <v>1.51</v>
      </c>
      <c r="H979" s="276">
        <v>2.72</v>
      </c>
      <c r="I979" s="276">
        <v>22.06</v>
      </c>
      <c r="J979" s="274" t="s">
        <v>29</v>
      </c>
      <c r="K979" s="274" t="s">
        <v>657</v>
      </c>
    </row>
    <row r="980" spans="1:11" s="235" customFormat="1" x14ac:dyDescent="0.25">
      <c r="A980" s="274" t="s">
        <v>619</v>
      </c>
      <c r="B980" s="275" t="s">
        <v>918</v>
      </c>
      <c r="C980" s="274" t="s">
        <v>324</v>
      </c>
      <c r="D980" s="275" t="s">
        <v>919</v>
      </c>
      <c r="E980" s="276">
        <v>6.49</v>
      </c>
      <c r="F980" s="276"/>
      <c r="G980" s="276">
        <v>1.69</v>
      </c>
      <c r="H980" s="276">
        <v>2.87</v>
      </c>
      <c r="I980" s="276">
        <v>22.06</v>
      </c>
      <c r="J980" s="274" t="s">
        <v>29</v>
      </c>
      <c r="K980" s="274" t="s">
        <v>657</v>
      </c>
    </row>
    <row r="981" spans="1:11" s="235" customFormat="1" x14ac:dyDescent="0.25">
      <c r="A981" s="274" t="s">
        <v>619</v>
      </c>
      <c r="B981" s="275" t="s">
        <v>1016</v>
      </c>
      <c r="C981" s="274" t="s">
        <v>422</v>
      </c>
      <c r="D981" s="275" t="s">
        <v>1017</v>
      </c>
      <c r="E981" s="276">
        <v>6.8</v>
      </c>
      <c r="F981" s="276">
        <v>5.44</v>
      </c>
      <c r="G981" s="276">
        <v>1.74</v>
      </c>
      <c r="H981" s="276">
        <v>3.4</v>
      </c>
      <c r="I981" s="276">
        <v>11.03</v>
      </c>
      <c r="J981" s="274" t="s">
        <v>29</v>
      </c>
      <c r="K981" s="274" t="s">
        <v>657</v>
      </c>
    </row>
    <row r="982" spans="1:11" s="235" customFormat="1" x14ac:dyDescent="0.25">
      <c r="A982" s="274" t="s">
        <v>619</v>
      </c>
      <c r="B982" s="275" t="s">
        <v>1184</v>
      </c>
      <c r="C982" s="274" t="s">
        <v>1170</v>
      </c>
      <c r="D982" s="275" t="s">
        <v>1171</v>
      </c>
      <c r="E982" s="276">
        <v>7.4</v>
      </c>
      <c r="F982" s="276">
        <v>6.44</v>
      </c>
      <c r="G982" s="276">
        <v>1.77</v>
      </c>
      <c r="H982" s="276">
        <v>3.2</v>
      </c>
      <c r="I982" s="276">
        <v>22.06</v>
      </c>
      <c r="J982" s="274" t="s">
        <v>29</v>
      </c>
      <c r="K982" s="274" t="s">
        <v>713</v>
      </c>
    </row>
    <row r="983" spans="1:11" s="235" customFormat="1" x14ac:dyDescent="0.25">
      <c r="A983" s="274" t="s">
        <v>619</v>
      </c>
      <c r="B983" s="275" t="s">
        <v>1185</v>
      </c>
      <c r="C983" s="274" t="s">
        <v>1172</v>
      </c>
      <c r="D983" s="275" t="s">
        <v>1173</v>
      </c>
      <c r="E983" s="276">
        <v>9.94</v>
      </c>
      <c r="F983" s="276">
        <v>7.95</v>
      </c>
      <c r="G983" s="276">
        <v>5.58</v>
      </c>
      <c r="H983" s="276">
        <v>6.31</v>
      </c>
      <c r="I983" s="276">
        <v>66.180000000000007</v>
      </c>
      <c r="J983" s="274" t="s">
        <v>29</v>
      </c>
      <c r="K983" s="274" t="s">
        <v>713</v>
      </c>
    </row>
    <row r="984" spans="1:11" s="235" customFormat="1" x14ac:dyDescent="0.25">
      <c r="A984" s="274" t="s">
        <v>619</v>
      </c>
      <c r="B984" s="275" t="s">
        <v>1186</v>
      </c>
      <c r="C984" s="274" t="s">
        <v>1174</v>
      </c>
      <c r="D984" s="275" t="s">
        <v>1175</v>
      </c>
      <c r="E984" s="276">
        <v>7.4</v>
      </c>
      <c r="F984" s="276">
        <v>6.75</v>
      </c>
      <c r="G984" s="276">
        <v>2.23</v>
      </c>
      <c r="H984" s="276">
        <v>4.3499999999999996</v>
      </c>
      <c r="I984" s="276">
        <v>14.71</v>
      </c>
      <c r="J984" s="274" t="s">
        <v>29</v>
      </c>
      <c r="K984" s="274" t="s">
        <v>713</v>
      </c>
    </row>
    <row r="985" spans="1:11" s="235" customFormat="1" x14ac:dyDescent="0.25">
      <c r="A985" s="277" t="s">
        <v>1302</v>
      </c>
      <c r="B985" s="208"/>
      <c r="C985" s="278" t="s">
        <v>1267</v>
      </c>
      <c r="D985" s="208"/>
      <c r="E985" s="277">
        <v>194.62</v>
      </c>
      <c r="F985" s="277">
        <v>137</v>
      </c>
      <c r="G985" s="277">
        <v>419.62999999999994</v>
      </c>
      <c r="H985" s="277">
        <v>255.12</v>
      </c>
      <c r="I985" s="277">
        <v>927.37999999999965</v>
      </c>
      <c r="J985" s="300"/>
      <c r="K985" s="227"/>
    </row>
    <row r="986" spans="1:11" s="235" customFormat="1" x14ac:dyDescent="0.25">
      <c r="A986" s="274" t="s">
        <v>620</v>
      </c>
      <c r="B986" s="275" t="s">
        <v>990</v>
      </c>
      <c r="C986" s="274" t="s">
        <v>391</v>
      </c>
      <c r="D986" s="275" t="s">
        <v>991</v>
      </c>
      <c r="E986" s="276">
        <v>22.5</v>
      </c>
      <c r="F986" s="276">
        <v>18.600000000000001</v>
      </c>
      <c r="G986" s="276">
        <v>72.06</v>
      </c>
      <c r="H986" s="276">
        <v>49.11</v>
      </c>
      <c r="I986" s="276">
        <v>176.52</v>
      </c>
      <c r="J986" s="274" t="s">
        <v>59</v>
      </c>
      <c r="K986" s="274" t="s">
        <v>644</v>
      </c>
    </row>
    <row r="987" spans="1:11" s="235" customFormat="1" x14ac:dyDescent="0.25">
      <c r="A987" s="274" t="s">
        <v>620</v>
      </c>
      <c r="B987" s="275" t="s">
        <v>1187</v>
      </c>
      <c r="C987" s="274" t="s">
        <v>1176</v>
      </c>
      <c r="D987" s="275" t="s">
        <v>1177</v>
      </c>
      <c r="E987" s="276">
        <v>18.45</v>
      </c>
      <c r="F987" s="276">
        <v>14.79</v>
      </c>
      <c r="G987" s="276">
        <v>86.8</v>
      </c>
      <c r="H987" s="276">
        <v>36.409999999999997</v>
      </c>
      <c r="I987" s="276">
        <v>107.09</v>
      </c>
      <c r="J987" s="274" t="s">
        <v>89</v>
      </c>
      <c r="K987" s="274" t="s">
        <v>657</v>
      </c>
    </row>
    <row r="988" spans="1:11" s="235" customFormat="1" x14ac:dyDescent="0.25">
      <c r="A988" s="274" t="s">
        <v>620</v>
      </c>
      <c r="B988" s="275" t="s">
        <v>954</v>
      </c>
      <c r="C988" s="274" t="s">
        <v>358</v>
      </c>
      <c r="D988" s="275" t="s">
        <v>955</v>
      </c>
      <c r="E988" s="276">
        <v>10.85</v>
      </c>
      <c r="F988" s="276">
        <v>9.0500000000000007</v>
      </c>
      <c r="G988" s="276">
        <v>7.53</v>
      </c>
      <c r="H988" s="276">
        <v>8.4</v>
      </c>
      <c r="I988" s="276">
        <v>32.36</v>
      </c>
      <c r="J988" s="274" t="s">
        <v>29</v>
      </c>
      <c r="K988" s="274" t="s">
        <v>716</v>
      </c>
    </row>
    <row r="989" spans="1:11" s="235" customFormat="1" x14ac:dyDescent="0.25">
      <c r="A989" s="274" t="s">
        <v>620</v>
      </c>
      <c r="B989" s="275" t="s">
        <v>952</v>
      </c>
      <c r="C989" s="274" t="s">
        <v>355</v>
      </c>
      <c r="D989" s="275" t="s">
        <v>953</v>
      </c>
      <c r="E989" s="276">
        <v>8.6</v>
      </c>
      <c r="F989" s="276">
        <v>6.4</v>
      </c>
      <c r="G989" s="276">
        <v>2.0299999999999998</v>
      </c>
      <c r="H989" s="276">
        <v>3.4</v>
      </c>
      <c r="I989" s="276">
        <v>11.03</v>
      </c>
      <c r="J989" s="274" t="s">
        <v>29</v>
      </c>
      <c r="K989" s="274" t="s">
        <v>716</v>
      </c>
    </row>
    <row r="990" spans="1:11" s="235" customFormat="1" x14ac:dyDescent="0.25">
      <c r="A990" s="274" t="s">
        <v>620</v>
      </c>
      <c r="B990" s="275" t="s">
        <v>976</v>
      </c>
      <c r="C990" s="274" t="s">
        <v>379</v>
      </c>
      <c r="D990" s="275" t="s">
        <v>977</v>
      </c>
      <c r="E990" s="276">
        <v>11.4</v>
      </c>
      <c r="F990" s="276"/>
      <c r="G990" s="276">
        <v>6.83</v>
      </c>
      <c r="H990" s="276">
        <v>7.18</v>
      </c>
      <c r="I990" s="276">
        <v>44.13</v>
      </c>
      <c r="J990" s="274" t="s">
        <v>29</v>
      </c>
      <c r="K990" s="274" t="s">
        <v>716</v>
      </c>
    </row>
    <row r="991" spans="1:11" s="235" customFormat="1" x14ac:dyDescent="0.25">
      <c r="A991" s="274" t="s">
        <v>620</v>
      </c>
      <c r="B991" s="275" t="s">
        <v>996</v>
      </c>
      <c r="C991" s="274" t="s">
        <v>400</v>
      </c>
      <c r="D991" s="275" t="s">
        <v>997</v>
      </c>
      <c r="E991" s="276">
        <v>18</v>
      </c>
      <c r="F991" s="276">
        <v>14.75</v>
      </c>
      <c r="G991" s="276">
        <v>77.61</v>
      </c>
      <c r="H991" s="276">
        <v>34.03</v>
      </c>
      <c r="I991" s="276">
        <v>167.69</v>
      </c>
      <c r="J991" s="274" t="s">
        <v>89</v>
      </c>
      <c r="K991" s="274" t="s">
        <v>644</v>
      </c>
    </row>
    <row r="992" spans="1:11" s="235" customFormat="1" x14ac:dyDescent="0.25">
      <c r="A992" s="274" t="s">
        <v>620</v>
      </c>
      <c r="B992" s="275" t="s">
        <v>964</v>
      </c>
      <c r="C992" s="274" t="s">
        <v>370</v>
      </c>
      <c r="D992" s="275" t="s">
        <v>965</v>
      </c>
      <c r="E992" s="276">
        <v>9.8000000000000007</v>
      </c>
      <c r="F992" s="276">
        <v>7.84</v>
      </c>
      <c r="G992" s="276">
        <v>3.18</v>
      </c>
      <c r="H992" s="276">
        <v>5.65</v>
      </c>
      <c r="I992" s="276">
        <v>33.1</v>
      </c>
      <c r="J992" s="274" t="s">
        <v>29</v>
      </c>
      <c r="K992" s="274" t="s">
        <v>716</v>
      </c>
    </row>
    <row r="993" spans="1:11" s="235" customFormat="1" x14ac:dyDescent="0.25">
      <c r="A993" s="274" t="s">
        <v>620</v>
      </c>
      <c r="B993" s="275" t="s">
        <v>994</v>
      </c>
      <c r="C993" s="274" t="s">
        <v>398</v>
      </c>
      <c r="D993" s="275" t="s">
        <v>995</v>
      </c>
      <c r="E993" s="276">
        <v>20.6</v>
      </c>
      <c r="F993" s="276">
        <v>15.65</v>
      </c>
      <c r="G993" s="276">
        <v>96.71</v>
      </c>
      <c r="H993" s="276">
        <v>33.11</v>
      </c>
      <c r="I993" s="276">
        <v>220.65</v>
      </c>
      <c r="J993" s="274" t="s">
        <v>89</v>
      </c>
      <c r="K993" s="274" t="s">
        <v>644</v>
      </c>
    </row>
    <row r="994" spans="1:11" s="235" customFormat="1" x14ac:dyDescent="0.25">
      <c r="A994" s="274" t="s">
        <v>620</v>
      </c>
      <c r="B994" s="275" t="s">
        <v>956</v>
      </c>
      <c r="C994" s="274" t="s">
        <v>360</v>
      </c>
      <c r="D994" s="275" t="s">
        <v>957</v>
      </c>
      <c r="E994" s="276">
        <v>12.4</v>
      </c>
      <c r="F994" s="276">
        <v>10</v>
      </c>
      <c r="G994" s="276">
        <v>9.59</v>
      </c>
      <c r="H994" s="276">
        <v>8.6999999999999993</v>
      </c>
      <c r="I994" s="276">
        <v>36.04</v>
      </c>
      <c r="J994" s="274" t="s">
        <v>29</v>
      </c>
      <c r="K994" s="274" t="s">
        <v>644</v>
      </c>
    </row>
    <row r="995" spans="1:11" s="235" customFormat="1" x14ac:dyDescent="0.25">
      <c r="A995" s="274" t="s">
        <v>620</v>
      </c>
      <c r="B995" s="275" t="s">
        <v>958</v>
      </c>
      <c r="C995" s="274" t="s">
        <v>361</v>
      </c>
      <c r="D995" s="275" t="s">
        <v>959</v>
      </c>
      <c r="E995" s="276">
        <v>10.1</v>
      </c>
      <c r="F995" s="276">
        <v>8.1999999999999993</v>
      </c>
      <c r="G995" s="276">
        <v>5.7</v>
      </c>
      <c r="H995" s="276">
        <v>5.26</v>
      </c>
      <c r="I995" s="276">
        <v>16.18</v>
      </c>
      <c r="J995" s="274" t="s">
        <v>29</v>
      </c>
      <c r="K995" s="274" t="s">
        <v>644</v>
      </c>
    </row>
    <row r="996" spans="1:11" s="235" customFormat="1" x14ac:dyDescent="0.25">
      <c r="A996" s="274" t="s">
        <v>620</v>
      </c>
      <c r="B996" s="275" t="s">
        <v>968</v>
      </c>
      <c r="C996" s="274" t="s">
        <v>373</v>
      </c>
      <c r="D996" s="275" t="s">
        <v>969</v>
      </c>
      <c r="E996" s="276">
        <v>10.5</v>
      </c>
      <c r="F996" s="276">
        <v>8.9600000000000009</v>
      </c>
      <c r="G996" s="276">
        <v>5.95</v>
      </c>
      <c r="H996" s="276">
        <v>5.83</v>
      </c>
      <c r="I996" s="276">
        <v>29.42</v>
      </c>
      <c r="J996" s="274" t="s">
        <v>29</v>
      </c>
      <c r="K996" s="274" t="s">
        <v>657</v>
      </c>
    </row>
    <row r="997" spans="1:11" s="235" customFormat="1" x14ac:dyDescent="0.25">
      <c r="A997" s="274" t="s">
        <v>620</v>
      </c>
      <c r="B997" s="275" t="s">
        <v>962</v>
      </c>
      <c r="C997" s="274" t="s">
        <v>366</v>
      </c>
      <c r="D997" s="275" t="s">
        <v>963</v>
      </c>
      <c r="E997" s="276">
        <v>12.4</v>
      </c>
      <c r="F997" s="276">
        <v>10</v>
      </c>
      <c r="G997" s="276">
        <v>9.59</v>
      </c>
      <c r="H997" s="276">
        <v>8.66</v>
      </c>
      <c r="I997" s="276">
        <v>33.1</v>
      </c>
      <c r="J997" s="274" t="s">
        <v>29</v>
      </c>
      <c r="K997" s="274" t="s">
        <v>644</v>
      </c>
    </row>
    <row r="998" spans="1:11" s="235" customFormat="1" x14ac:dyDescent="0.25">
      <c r="A998" s="274" t="s">
        <v>620</v>
      </c>
      <c r="B998" s="275" t="s">
        <v>986</v>
      </c>
      <c r="C998" s="274" t="s">
        <v>388</v>
      </c>
      <c r="D998" s="275" t="s">
        <v>987</v>
      </c>
      <c r="E998" s="276">
        <v>11</v>
      </c>
      <c r="F998" s="276">
        <v>9</v>
      </c>
      <c r="G998" s="276">
        <v>6.86</v>
      </c>
      <c r="H998" s="276">
        <v>6.61</v>
      </c>
      <c r="I998" s="276">
        <v>17.649999999999999</v>
      </c>
      <c r="J998" s="274" t="s">
        <v>29</v>
      </c>
      <c r="K998" s="274" t="s">
        <v>644</v>
      </c>
    </row>
    <row r="999" spans="1:11" s="235" customFormat="1" x14ac:dyDescent="0.25">
      <c r="A999" s="274" t="s">
        <v>620</v>
      </c>
      <c r="B999" s="275" t="s">
        <v>1303</v>
      </c>
      <c r="C999" s="274" t="s">
        <v>1206</v>
      </c>
      <c r="D999" s="275" t="s">
        <v>1207</v>
      </c>
      <c r="E999" s="276">
        <v>11.5</v>
      </c>
      <c r="F999" s="276"/>
      <c r="G999" s="276">
        <v>7.97</v>
      </c>
      <c r="H999" s="276">
        <v>6.2</v>
      </c>
      <c r="I999" s="276">
        <v>36.770000000000003</v>
      </c>
      <c r="J999" s="274" t="s">
        <v>29</v>
      </c>
      <c r="K999" s="274" t="s">
        <v>657</v>
      </c>
    </row>
    <row r="1000" spans="1:11" s="235" customFormat="1" x14ac:dyDescent="0.25">
      <c r="A1000" s="274" t="s">
        <v>620</v>
      </c>
      <c r="B1000" s="275" t="s">
        <v>978</v>
      </c>
      <c r="C1000" s="274" t="s">
        <v>381</v>
      </c>
      <c r="D1000" s="275" t="s">
        <v>979</v>
      </c>
      <c r="E1000" s="276">
        <v>10.8</v>
      </c>
      <c r="F1000" s="276">
        <v>9.0500000000000007</v>
      </c>
      <c r="G1000" s="276">
        <v>7.5</v>
      </c>
      <c r="H1000" s="276">
        <v>5.86</v>
      </c>
      <c r="I1000" s="276">
        <v>44.13</v>
      </c>
      <c r="J1000" s="274" t="s">
        <v>29</v>
      </c>
      <c r="K1000" s="274" t="s">
        <v>657</v>
      </c>
    </row>
    <row r="1001" spans="1:11" s="235" customFormat="1" x14ac:dyDescent="0.25">
      <c r="A1001" s="274" t="s">
        <v>620</v>
      </c>
      <c r="B1001" s="275" t="s">
        <v>966</v>
      </c>
      <c r="C1001" s="274" t="s">
        <v>371</v>
      </c>
      <c r="D1001" s="275" t="s">
        <v>967</v>
      </c>
      <c r="E1001" s="276">
        <v>11.03</v>
      </c>
      <c r="F1001" s="276">
        <v>9.15</v>
      </c>
      <c r="G1001" s="276">
        <v>8.48</v>
      </c>
      <c r="H1001" s="276">
        <v>9.33</v>
      </c>
      <c r="I1001" s="276">
        <v>47.81</v>
      </c>
      <c r="J1001" s="274" t="s">
        <v>29</v>
      </c>
      <c r="K1001" s="274" t="s">
        <v>657</v>
      </c>
    </row>
    <row r="1002" spans="1:11" s="235" customFormat="1" x14ac:dyDescent="0.25">
      <c r="A1002" s="274" t="s">
        <v>620</v>
      </c>
      <c r="B1002" s="275" t="s">
        <v>982</v>
      </c>
      <c r="C1002" s="274" t="s">
        <v>385</v>
      </c>
      <c r="D1002" s="275" t="s">
        <v>983</v>
      </c>
      <c r="E1002" s="276">
        <v>10</v>
      </c>
      <c r="F1002" s="276">
        <v>8.3000000000000007</v>
      </c>
      <c r="G1002" s="276">
        <v>5.77</v>
      </c>
      <c r="H1002" s="276">
        <v>5.33</v>
      </c>
      <c r="I1002" s="276">
        <v>44.13</v>
      </c>
      <c r="J1002" s="274" t="s">
        <v>29</v>
      </c>
      <c r="K1002" s="274" t="s">
        <v>716</v>
      </c>
    </row>
    <row r="1003" spans="1:11" s="235" customFormat="1" x14ac:dyDescent="0.25">
      <c r="A1003" s="274" t="s">
        <v>620</v>
      </c>
      <c r="B1003" s="275" t="s">
        <v>972</v>
      </c>
      <c r="C1003" s="274" t="s">
        <v>376</v>
      </c>
      <c r="D1003" s="275" t="s">
        <v>973</v>
      </c>
      <c r="E1003" s="276">
        <v>9.6</v>
      </c>
      <c r="F1003" s="276">
        <v>7.85</v>
      </c>
      <c r="G1003" s="276">
        <v>4.7699999999999996</v>
      </c>
      <c r="H1003" s="276">
        <v>5.77</v>
      </c>
      <c r="I1003" s="276">
        <v>27.21</v>
      </c>
      <c r="J1003" s="274" t="s">
        <v>29</v>
      </c>
      <c r="K1003" s="274" t="s">
        <v>644</v>
      </c>
    </row>
    <row r="1004" spans="1:11" s="235" customFormat="1" x14ac:dyDescent="0.25">
      <c r="A1004" s="274" t="s">
        <v>620</v>
      </c>
      <c r="B1004" s="275" t="s">
        <v>984</v>
      </c>
      <c r="C1004" s="274" t="s">
        <v>386</v>
      </c>
      <c r="D1004" s="275" t="s">
        <v>985</v>
      </c>
      <c r="E1004" s="276">
        <v>9.35</v>
      </c>
      <c r="F1004" s="276">
        <v>7.6</v>
      </c>
      <c r="G1004" s="276">
        <v>4.01</v>
      </c>
      <c r="H1004" s="276">
        <v>5.09</v>
      </c>
      <c r="I1004" s="276">
        <v>61.78</v>
      </c>
      <c r="J1004" s="274" t="s">
        <v>29</v>
      </c>
      <c r="K1004" s="274" t="s">
        <v>644</v>
      </c>
    </row>
    <row r="1005" spans="1:11" s="235" customFormat="1" x14ac:dyDescent="0.25">
      <c r="A1005" s="274" t="s">
        <v>620</v>
      </c>
      <c r="B1005" s="275" t="s">
        <v>998</v>
      </c>
      <c r="C1005" s="274" t="s">
        <v>403</v>
      </c>
      <c r="D1005" s="275" t="s">
        <v>999</v>
      </c>
      <c r="E1005" s="276">
        <v>17.8</v>
      </c>
      <c r="F1005" s="276">
        <v>16.350000000000001</v>
      </c>
      <c r="G1005" s="276">
        <v>67.33</v>
      </c>
      <c r="H1005" s="276">
        <v>36.340000000000003</v>
      </c>
      <c r="I1005" s="276">
        <v>102.97</v>
      </c>
      <c r="J1005" s="274" t="s">
        <v>89</v>
      </c>
      <c r="K1005" s="274" t="s">
        <v>657</v>
      </c>
    </row>
    <row r="1006" spans="1:11" s="235" customFormat="1" x14ac:dyDescent="0.25">
      <c r="A1006" s="274" t="s">
        <v>620</v>
      </c>
      <c r="B1006" s="275" t="s">
        <v>970</v>
      </c>
      <c r="C1006" s="274" t="s">
        <v>375</v>
      </c>
      <c r="D1006" s="275" t="s">
        <v>971</v>
      </c>
      <c r="E1006" s="276">
        <v>11.54</v>
      </c>
      <c r="F1006" s="276">
        <v>9.51</v>
      </c>
      <c r="G1006" s="276">
        <v>7.95</v>
      </c>
      <c r="H1006" s="276">
        <v>9.9499999999999993</v>
      </c>
      <c r="I1006" s="276">
        <v>25.74</v>
      </c>
      <c r="J1006" s="274" t="s">
        <v>29</v>
      </c>
      <c r="K1006" s="274" t="s">
        <v>644</v>
      </c>
    </row>
    <row r="1007" spans="1:11" s="235" customFormat="1" x14ac:dyDescent="0.25">
      <c r="A1007" s="274" t="s">
        <v>620</v>
      </c>
      <c r="B1007" s="275" t="s">
        <v>974</v>
      </c>
      <c r="C1007" s="274" t="s">
        <v>378</v>
      </c>
      <c r="D1007" s="275" t="s">
        <v>975</v>
      </c>
      <c r="E1007" s="276">
        <v>11.99</v>
      </c>
      <c r="F1007" s="276">
        <v>9.35</v>
      </c>
      <c r="G1007" s="276">
        <v>8.66</v>
      </c>
      <c r="H1007" s="276">
        <v>11.23</v>
      </c>
      <c r="I1007" s="276">
        <v>69.87</v>
      </c>
      <c r="J1007" s="274" t="s">
        <v>29</v>
      </c>
      <c r="K1007" s="274" t="s">
        <v>644</v>
      </c>
    </row>
    <row r="1008" spans="1:11" s="235" customFormat="1" x14ac:dyDescent="0.25">
      <c r="A1008" s="274" t="s">
        <v>620</v>
      </c>
      <c r="B1008" s="275" t="s">
        <v>899</v>
      </c>
      <c r="C1008" s="274" t="s">
        <v>389</v>
      </c>
      <c r="D1008" s="275" t="s">
        <v>901</v>
      </c>
      <c r="E1008" s="276">
        <v>11.5</v>
      </c>
      <c r="F1008" s="276">
        <v>9.8000000000000007</v>
      </c>
      <c r="G1008" s="276">
        <v>9.3800000000000008</v>
      </c>
      <c r="H1008" s="276">
        <v>13.44</v>
      </c>
      <c r="I1008" s="276">
        <v>88.19</v>
      </c>
      <c r="J1008" s="274" t="s">
        <v>29</v>
      </c>
      <c r="K1008" s="274" t="s">
        <v>657</v>
      </c>
    </row>
    <row r="1009" spans="1:11" s="235" customFormat="1" x14ac:dyDescent="0.25">
      <c r="A1009" s="274" t="s">
        <v>620</v>
      </c>
      <c r="B1009" s="275" t="s">
        <v>980</v>
      </c>
      <c r="C1009" s="274" t="s">
        <v>382</v>
      </c>
      <c r="D1009" s="275" t="s">
        <v>981</v>
      </c>
      <c r="E1009" s="276">
        <v>9.9</v>
      </c>
      <c r="F1009" s="276">
        <v>9.1300000000000008</v>
      </c>
      <c r="G1009" s="276">
        <v>4.54</v>
      </c>
      <c r="H1009" s="276">
        <v>7.8</v>
      </c>
      <c r="I1009" s="276">
        <v>26.48</v>
      </c>
      <c r="J1009" s="274" t="s">
        <v>29</v>
      </c>
      <c r="K1009" s="274" t="s">
        <v>657</v>
      </c>
    </row>
    <row r="1010" spans="1:11" s="235" customFormat="1" x14ac:dyDescent="0.25">
      <c r="A1010" s="274" t="s">
        <v>620</v>
      </c>
      <c r="B1010" s="275" t="s">
        <v>960</v>
      </c>
      <c r="C1010" s="274" t="s">
        <v>364</v>
      </c>
      <c r="D1010" s="275" t="s">
        <v>961</v>
      </c>
      <c r="E1010" s="276">
        <v>3.74</v>
      </c>
      <c r="F1010" s="276"/>
      <c r="G1010" s="276">
        <v>0.37</v>
      </c>
      <c r="H1010" s="276">
        <v>0.75</v>
      </c>
      <c r="I1010" s="276">
        <v>4.41</v>
      </c>
      <c r="J1010" s="274" t="s">
        <v>29</v>
      </c>
      <c r="K1010" s="274" t="s">
        <v>716</v>
      </c>
    </row>
    <row r="1011" spans="1:11" s="235" customFormat="1" x14ac:dyDescent="0.25">
      <c r="A1011" s="274" t="s">
        <v>620</v>
      </c>
      <c r="B1011" s="275" t="s">
        <v>1304</v>
      </c>
      <c r="C1011" s="274" t="s">
        <v>362</v>
      </c>
      <c r="D1011" s="275" t="s">
        <v>1205</v>
      </c>
      <c r="E1011" s="276">
        <v>11.97</v>
      </c>
      <c r="F1011" s="276">
        <v>10.32</v>
      </c>
      <c r="G1011" s="276">
        <v>11</v>
      </c>
      <c r="H1011" s="276">
        <v>9.91</v>
      </c>
      <c r="I1011" s="276">
        <v>14.71</v>
      </c>
      <c r="J1011" s="274" t="s">
        <v>29</v>
      </c>
      <c r="K1011" s="274" t="s">
        <v>713</v>
      </c>
    </row>
    <row r="1012" spans="1:11" s="235" customFormat="1" x14ac:dyDescent="0.25">
      <c r="A1012" s="277" t="s">
        <v>1305</v>
      </c>
      <c r="B1012" s="208"/>
      <c r="C1012" s="278" t="s">
        <v>1306</v>
      </c>
      <c r="D1012" s="208"/>
      <c r="E1012" s="277">
        <v>317.32000000000005</v>
      </c>
      <c r="F1012" s="277">
        <v>239.65</v>
      </c>
      <c r="G1012" s="277">
        <v>538.16999999999985</v>
      </c>
      <c r="H1012" s="277">
        <v>339.35000000000014</v>
      </c>
      <c r="I1012" s="277">
        <v>1519.16</v>
      </c>
      <c r="J1012" s="300"/>
      <c r="K1012" s="227"/>
    </row>
    <row r="1013" spans="1:11" s="235" customFormat="1" x14ac:dyDescent="0.25">
      <c r="A1013" s="274" t="s">
        <v>621</v>
      </c>
      <c r="B1013" s="275" t="s">
        <v>1002</v>
      </c>
      <c r="C1013" s="274" t="s">
        <v>409</v>
      </c>
      <c r="D1013" s="275" t="s">
        <v>1003</v>
      </c>
      <c r="E1013" s="276">
        <v>11</v>
      </c>
      <c r="F1013" s="276">
        <v>9.3699999999999992</v>
      </c>
      <c r="G1013" s="276">
        <v>6.94</v>
      </c>
      <c r="H1013" s="276">
        <v>7.68</v>
      </c>
      <c r="I1013" s="276">
        <v>62.52</v>
      </c>
      <c r="J1013" s="274" t="s">
        <v>29</v>
      </c>
      <c r="K1013" s="274" t="s">
        <v>644</v>
      </c>
    </row>
    <row r="1014" spans="1:11" s="235" customFormat="1" x14ac:dyDescent="0.25">
      <c r="A1014" s="274" t="s">
        <v>621</v>
      </c>
      <c r="B1014" s="275" t="s">
        <v>1006</v>
      </c>
      <c r="C1014" s="274" t="s">
        <v>599</v>
      </c>
      <c r="D1014" s="275" t="s">
        <v>1007</v>
      </c>
      <c r="E1014" s="276">
        <v>9.99</v>
      </c>
      <c r="F1014" s="276">
        <v>8.6199999999999992</v>
      </c>
      <c r="G1014" s="276">
        <v>6.46</v>
      </c>
      <c r="H1014" s="276">
        <v>8.17</v>
      </c>
      <c r="I1014" s="276">
        <v>25.74</v>
      </c>
      <c r="J1014" s="274" t="s">
        <v>29</v>
      </c>
      <c r="K1014" s="274" t="s">
        <v>644</v>
      </c>
    </row>
    <row r="1015" spans="1:11" s="235" customFormat="1" x14ac:dyDescent="0.25">
      <c r="A1015" s="274" t="s">
        <v>621</v>
      </c>
      <c r="B1015" s="275" t="s">
        <v>1307</v>
      </c>
      <c r="C1015" s="274" t="s">
        <v>1208</v>
      </c>
      <c r="D1015" s="275" t="s">
        <v>1209</v>
      </c>
      <c r="E1015" s="276">
        <v>11.99</v>
      </c>
      <c r="F1015" s="276">
        <v>10.54</v>
      </c>
      <c r="G1015" s="276">
        <v>10.86</v>
      </c>
      <c r="H1015" s="276"/>
      <c r="I1015" s="276">
        <v>94.1</v>
      </c>
      <c r="J1015" s="274" t="s">
        <v>29</v>
      </c>
      <c r="K1015" s="274" t="s">
        <v>644</v>
      </c>
    </row>
    <row r="1016" spans="1:11" s="235" customFormat="1" x14ac:dyDescent="0.25">
      <c r="A1016" s="277" t="s">
        <v>1308</v>
      </c>
      <c r="B1016" s="208"/>
      <c r="C1016" s="278" t="s">
        <v>1276</v>
      </c>
      <c r="D1016" s="208"/>
      <c r="E1016" s="277">
        <v>32.980000000000004</v>
      </c>
      <c r="F1016" s="277">
        <v>28.529999999999998</v>
      </c>
      <c r="G1016" s="277">
        <v>24.259999999999998</v>
      </c>
      <c r="H1016" s="277">
        <v>15.85</v>
      </c>
      <c r="I1016" s="277">
        <v>182.36</v>
      </c>
      <c r="J1016" s="300"/>
      <c r="K1016" s="227"/>
    </row>
    <row r="1017" spans="1:11" s="235" customFormat="1" x14ac:dyDescent="0.25">
      <c r="A1017" s="274" t="s">
        <v>622</v>
      </c>
      <c r="B1017" s="275" t="s">
        <v>1018</v>
      </c>
      <c r="C1017" s="274" t="s">
        <v>429</v>
      </c>
      <c r="D1017" s="275" t="s">
        <v>1019</v>
      </c>
      <c r="E1017" s="276">
        <v>10.3</v>
      </c>
      <c r="F1017" s="276">
        <v>8.9</v>
      </c>
      <c r="G1017" s="276">
        <v>5.75</v>
      </c>
      <c r="H1017" s="276">
        <v>8.61</v>
      </c>
      <c r="I1017" s="276">
        <v>44.13</v>
      </c>
      <c r="J1017" s="274" t="s">
        <v>29</v>
      </c>
      <c r="K1017" s="274" t="s">
        <v>716</v>
      </c>
    </row>
    <row r="1018" spans="1:11" s="235" customFormat="1" x14ac:dyDescent="0.25">
      <c r="A1018" s="274" t="s">
        <v>622</v>
      </c>
      <c r="B1018" s="275" t="s">
        <v>1008</v>
      </c>
      <c r="C1018" s="274" t="s">
        <v>416</v>
      </c>
      <c r="D1018" s="275" t="s">
        <v>1009</v>
      </c>
      <c r="E1018" s="276">
        <v>12.6</v>
      </c>
      <c r="F1018" s="276"/>
      <c r="G1018" s="276">
        <v>12.45</v>
      </c>
      <c r="H1018" s="276">
        <v>11.09</v>
      </c>
      <c r="I1018" s="276">
        <v>80.900000000000006</v>
      </c>
      <c r="J1018" s="274" t="s">
        <v>29</v>
      </c>
      <c r="K1018" s="274" t="s">
        <v>644</v>
      </c>
    </row>
    <row r="1019" spans="1:11" s="235" customFormat="1" x14ac:dyDescent="0.25">
      <c r="A1019" s="274" t="s">
        <v>622</v>
      </c>
      <c r="B1019" s="275" t="s">
        <v>1026</v>
      </c>
      <c r="C1019" s="274" t="s">
        <v>425</v>
      </c>
      <c r="D1019" s="275" t="s">
        <v>1027</v>
      </c>
      <c r="E1019" s="276">
        <v>8.5</v>
      </c>
      <c r="F1019" s="276">
        <v>6.8</v>
      </c>
      <c r="G1019" s="276">
        <v>3.99</v>
      </c>
      <c r="H1019" s="276">
        <v>4.7699999999999996</v>
      </c>
      <c r="I1019" s="276">
        <v>67.67</v>
      </c>
      <c r="J1019" s="274" t="s">
        <v>29</v>
      </c>
      <c r="K1019" s="274" t="s">
        <v>657</v>
      </c>
    </row>
    <row r="1020" spans="1:11" s="235" customFormat="1" x14ac:dyDescent="0.25">
      <c r="A1020" s="274" t="s">
        <v>622</v>
      </c>
      <c r="B1020" s="275" t="s">
        <v>1012</v>
      </c>
      <c r="C1020" s="274" t="s">
        <v>420</v>
      </c>
      <c r="D1020" s="275" t="s">
        <v>1013</v>
      </c>
      <c r="E1020" s="276">
        <v>9.99</v>
      </c>
      <c r="F1020" s="276">
        <v>8.64</v>
      </c>
      <c r="G1020" s="276">
        <v>8.2799999999999994</v>
      </c>
      <c r="H1020" s="276">
        <v>11.23</v>
      </c>
      <c r="I1020" s="276">
        <v>29.42</v>
      </c>
      <c r="J1020" s="274" t="s">
        <v>29</v>
      </c>
      <c r="K1020" s="274" t="s">
        <v>644</v>
      </c>
    </row>
    <row r="1021" spans="1:11" s="235" customFormat="1" x14ac:dyDescent="0.25">
      <c r="A1021" s="274" t="s">
        <v>622</v>
      </c>
      <c r="B1021" s="275" t="s">
        <v>1024</v>
      </c>
      <c r="C1021" s="274" t="s">
        <v>423</v>
      </c>
      <c r="D1021" s="275" t="s">
        <v>1025</v>
      </c>
      <c r="E1021" s="276">
        <v>4.34</v>
      </c>
      <c r="F1021" s="276"/>
      <c r="G1021" s="276">
        <v>0.48</v>
      </c>
      <c r="H1021" s="276">
        <v>0.72</v>
      </c>
      <c r="I1021" s="276">
        <v>7.35</v>
      </c>
      <c r="J1021" s="274" t="s">
        <v>29</v>
      </c>
      <c r="K1021" s="274" t="s">
        <v>716</v>
      </c>
    </row>
    <row r="1022" spans="1:11" s="235" customFormat="1" x14ac:dyDescent="0.25">
      <c r="A1022" s="274" t="s">
        <v>622</v>
      </c>
      <c r="B1022" s="275" t="s">
        <v>1010</v>
      </c>
      <c r="C1022" s="274" t="s">
        <v>418</v>
      </c>
      <c r="D1022" s="275" t="s">
        <v>1011</v>
      </c>
      <c r="E1022" s="276">
        <v>4.2300000000000004</v>
      </c>
      <c r="F1022" s="276"/>
      <c r="G1022" s="276">
        <v>0.5</v>
      </c>
      <c r="H1022" s="276">
        <v>0.94</v>
      </c>
      <c r="I1022" s="276">
        <v>14.71</v>
      </c>
      <c r="J1022" s="274" t="s">
        <v>29</v>
      </c>
      <c r="K1022" s="274" t="s">
        <v>716</v>
      </c>
    </row>
    <row r="1023" spans="1:11" s="235" customFormat="1" x14ac:dyDescent="0.25">
      <c r="A1023" s="274" t="s">
        <v>622</v>
      </c>
      <c r="B1023" s="275" t="s">
        <v>1014</v>
      </c>
      <c r="C1023" s="274" t="s">
        <v>427</v>
      </c>
      <c r="D1023" s="275" t="s">
        <v>1015</v>
      </c>
      <c r="E1023" s="276">
        <v>5.9</v>
      </c>
      <c r="F1023" s="276"/>
      <c r="G1023" s="276">
        <v>1.19</v>
      </c>
      <c r="H1023" s="276">
        <v>2.25</v>
      </c>
      <c r="I1023" s="276">
        <v>22.06</v>
      </c>
      <c r="J1023" s="274" t="s">
        <v>29</v>
      </c>
      <c r="K1023" s="274" t="s">
        <v>657</v>
      </c>
    </row>
    <row r="1024" spans="1:11" s="235" customFormat="1" x14ac:dyDescent="0.25">
      <c r="A1024" s="277" t="s">
        <v>1309</v>
      </c>
      <c r="B1024" s="208"/>
      <c r="C1024" s="278" t="s">
        <v>1281</v>
      </c>
      <c r="D1024" s="208"/>
      <c r="E1024" s="277">
        <v>55.860000000000007</v>
      </c>
      <c r="F1024" s="277">
        <v>24.34</v>
      </c>
      <c r="G1024" s="277">
        <v>32.64</v>
      </c>
      <c r="H1024" s="277">
        <v>39.61</v>
      </c>
      <c r="I1024" s="277">
        <v>266.24</v>
      </c>
      <c r="J1024" s="300"/>
      <c r="K1024" s="227"/>
    </row>
    <row r="1025" spans="1:11" s="235" customFormat="1" x14ac:dyDescent="0.25">
      <c r="A1025" s="274" t="s">
        <v>623</v>
      </c>
      <c r="B1025" s="275" t="s">
        <v>992</v>
      </c>
      <c r="C1025" s="274" t="s">
        <v>395</v>
      </c>
      <c r="D1025" s="275" t="s">
        <v>993</v>
      </c>
      <c r="E1025" s="276">
        <v>10.5</v>
      </c>
      <c r="F1025" s="276"/>
      <c r="G1025" s="276">
        <v>7.3</v>
      </c>
      <c r="H1025" s="276">
        <v>10.6</v>
      </c>
      <c r="I1025" s="276">
        <v>84.58</v>
      </c>
      <c r="J1025" s="274" t="s">
        <v>73</v>
      </c>
      <c r="K1025" s="274" t="s">
        <v>716</v>
      </c>
    </row>
    <row r="1026" spans="1:11" s="235" customFormat="1" x14ac:dyDescent="0.25">
      <c r="A1026" s="274" t="s">
        <v>623</v>
      </c>
      <c r="B1026" s="275" t="s">
        <v>1049</v>
      </c>
      <c r="C1026" s="274" t="s">
        <v>414</v>
      </c>
      <c r="D1026" s="275" t="s">
        <v>1050</v>
      </c>
      <c r="E1026" s="276">
        <v>5.71</v>
      </c>
      <c r="F1026" s="276"/>
      <c r="G1026" s="276">
        <v>0.89</v>
      </c>
      <c r="H1026" s="276">
        <v>1.98</v>
      </c>
      <c r="I1026" s="276">
        <v>6.62</v>
      </c>
      <c r="J1026" s="274" t="s">
        <v>73</v>
      </c>
      <c r="K1026" s="274" t="s">
        <v>716</v>
      </c>
    </row>
    <row r="1027" spans="1:11" s="235" customFormat="1" x14ac:dyDescent="0.25">
      <c r="A1027" s="274" t="s">
        <v>623</v>
      </c>
      <c r="B1027" s="275" t="s">
        <v>1055</v>
      </c>
      <c r="C1027" s="274" t="s">
        <v>450</v>
      </c>
      <c r="D1027" s="275" t="s">
        <v>1056</v>
      </c>
      <c r="E1027" s="276">
        <v>20</v>
      </c>
      <c r="F1027" s="276">
        <v>16.2</v>
      </c>
      <c r="G1027" s="276">
        <v>86.23</v>
      </c>
      <c r="H1027" s="276">
        <v>41.63</v>
      </c>
      <c r="I1027" s="276">
        <v>110.32</v>
      </c>
      <c r="J1027" s="274" t="s">
        <v>89</v>
      </c>
      <c r="K1027" s="274" t="s">
        <v>644</v>
      </c>
    </row>
    <row r="1028" spans="1:11" s="235" customFormat="1" x14ac:dyDescent="0.25">
      <c r="A1028" s="274" t="s">
        <v>623</v>
      </c>
      <c r="B1028" s="275" t="s">
        <v>1034</v>
      </c>
      <c r="C1028" s="274" t="s">
        <v>1035</v>
      </c>
      <c r="D1028" s="275" t="s">
        <v>1036</v>
      </c>
      <c r="E1028" s="276">
        <v>7.47</v>
      </c>
      <c r="F1028" s="276">
        <v>6.2</v>
      </c>
      <c r="G1028" s="276">
        <v>2.77</v>
      </c>
      <c r="H1028" s="276">
        <v>3.2</v>
      </c>
      <c r="I1028" s="276">
        <v>32.36</v>
      </c>
      <c r="J1028" s="274" t="s">
        <v>29</v>
      </c>
      <c r="K1028" s="274" t="s">
        <v>657</v>
      </c>
    </row>
    <row r="1029" spans="1:11" s="235" customFormat="1" x14ac:dyDescent="0.25">
      <c r="A1029" s="274" t="s">
        <v>623</v>
      </c>
      <c r="B1029" s="275" t="s">
        <v>1041</v>
      </c>
      <c r="C1029" s="274" t="s">
        <v>440</v>
      </c>
      <c r="D1029" s="275" t="s">
        <v>1042</v>
      </c>
      <c r="E1029" s="276">
        <v>11.93</v>
      </c>
      <c r="F1029" s="276">
        <v>3.8</v>
      </c>
      <c r="G1029" s="276">
        <v>13.97</v>
      </c>
      <c r="H1029" s="276">
        <v>11.86</v>
      </c>
      <c r="I1029" s="276">
        <v>88.26</v>
      </c>
      <c r="J1029" s="274" t="s">
        <v>29</v>
      </c>
      <c r="K1029" s="274" t="s">
        <v>657</v>
      </c>
    </row>
    <row r="1030" spans="1:11" s="235" customFormat="1" x14ac:dyDescent="0.25">
      <c r="A1030" s="274" t="s">
        <v>623</v>
      </c>
      <c r="B1030" s="275" t="s">
        <v>1039</v>
      </c>
      <c r="C1030" s="274" t="s">
        <v>436</v>
      </c>
      <c r="D1030" s="275" t="s">
        <v>1040</v>
      </c>
      <c r="E1030" s="276">
        <v>11.75</v>
      </c>
      <c r="F1030" s="276">
        <v>9.65</v>
      </c>
      <c r="G1030" s="276">
        <v>8.34</v>
      </c>
      <c r="H1030" s="276">
        <v>9.9</v>
      </c>
      <c r="I1030" s="276">
        <v>77.959999999999994</v>
      </c>
      <c r="J1030" s="274" t="s">
        <v>29</v>
      </c>
      <c r="K1030" s="274" t="s">
        <v>644</v>
      </c>
    </row>
    <row r="1031" spans="1:11" s="235" customFormat="1" x14ac:dyDescent="0.25">
      <c r="A1031" s="274" t="s">
        <v>623</v>
      </c>
      <c r="B1031" s="275" t="s">
        <v>1047</v>
      </c>
      <c r="C1031" s="274" t="s">
        <v>444</v>
      </c>
      <c r="D1031" s="275" t="s">
        <v>1048</v>
      </c>
      <c r="E1031" s="276">
        <v>9.6</v>
      </c>
      <c r="F1031" s="276">
        <v>7.85</v>
      </c>
      <c r="G1031" s="276">
        <v>4.7699999999999996</v>
      </c>
      <c r="H1031" s="276">
        <v>5.5</v>
      </c>
      <c r="I1031" s="276">
        <v>27.21</v>
      </c>
      <c r="J1031" s="274" t="s">
        <v>29</v>
      </c>
      <c r="K1031" s="274" t="s">
        <v>644</v>
      </c>
    </row>
    <row r="1032" spans="1:11" s="235" customFormat="1" x14ac:dyDescent="0.25">
      <c r="A1032" s="274" t="s">
        <v>623</v>
      </c>
      <c r="B1032" s="275" t="s">
        <v>1053</v>
      </c>
      <c r="C1032" s="274" t="s">
        <v>446</v>
      </c>
      <c r="D1032" s="275" t="s">
        <v>1054</v>
      </c>
      <c r="E1032" s="276">
        <v>22</v>
      </c>
      <c r="F1032" s="276">
        <v>18</v>
      </c>
      <c r="G1032" s="276">
        <v>120.32</v>
      </c>
      <c r="H1032" s="276">
        <v>80.510000000000005</v>
      </c>
      <c r="I1032" s="276">
        <v>308.91000000000003</v>
      </c>
      <c r="J1032" s="274" t="s">
        <v>79</v>
      </c>
      <c r="K1032" s="274" t="s">
        <v>644</v>
      </c>
    </row>
    <row r="1033" spans="1:11" s="235" customFormat="1" x14ac:dyDescent="0.25">
      <c r="A1033" s="274" t="s">
        <v>623</v>
      </c>
      <c r="B1033" s="275" t="s">
        <v>1028</v>
      </c>
      <c r="C1033" s="274" t="s">
        <v>1210</v>
      </c>
      <c r="D1033" s="275" t="s">
        <v>1029</v>
      </c>
      <c r="E1033" s="276">
        <v>7.5</v>
      </c>
      <c r="F1033" s="276"/>
      <c r="G1033" s="276">
        <v>2.34</v>
      </c>
      <c r="H1033" s="276">
        <v>1.86</v>
      </c>
      <c r="I1033" s="276">
        <v>11.77</v>
      </c>
      <c r="J1033" s="274" t="s">
        <v>29</v>
      </c>
      <c r="K1033" s="274" t="s">
        <v>716</v>
      </c>
    </row>
    <row r="1034" spans="1:11" s="235" customFormat="1" x14ac:dyDescent="0.25">
      <c r="A1034" s="274" t="s">
        <v>623</v>
      </c>
      <c r="B1034" s="275" t="s">
        <v>1045</v>
      </c>
      <c r="C1034" s="274" t="s">
        <v>442</v>
      </c>
      <c r="D1034" s="275" t="s">
        <v>1046</v>
      </c>
      <c r="E1034" s="276">
        <v>10.54</v>
      </c>
      <c r="F1034" s="276">
        <v>8.25</v>
      </c>
      <c r="G1034" s="276">
        <v>6.35</v>
      </c>
      <c r="H1034" s="276">
        <v>7.26</v>
      </c>
      <c r="I1034" s="276">
        <v>36.770000000000003</v>
      </c>
      <c r="J1034" s="274" t="s">
        <v>29</v>
      </c>
      <c r="K1034" s="274" t="s">
        <v>644</v>
      </c>
    </row>
    <row r="1035" spans="1:11" s="235" customFormat="1" x14ac:dyDescent="0.25">
      <c r="A1035" s="274" t="s">
        <v>623</v>
      </c>
      <c r="B1035" s="275" t="s">
        <v>1032</v>
      </c>
      <c r="C1035" s="274" t="s">
        <v>432</v>
      </c>
      <c r="D1035" s="275" t="s">
        <v>1033</v>
      </c>
      <c r="E1035" s="276">
        <v>10.8</v>
      </c>
      <c r="F1035" s="276">
        <v>8.6999999999999993</v>
      </c>
      <c r="G1035" s="276">
        <v>6.36</v>
      </c>
      <c r="H1035" s="276">
        <v>6.49</v>
      </c>
      <c r="I1035" s="276">
        <v>62.52</v>
      </c>
      <c r="J1035" s="274" t="s">
        <v>29</v>
      </c>
      <c r="K1035" s="274" t="s">
        <v>644</v>
      </c>
    </row>
    <row r="1036" spans="1:11" s="235" customFormat="1" x14ac:dyDescent="0.25">
      <c r="A1036" s="274" t="s">
        <v>623</v>
      </c>
      <c r="B1036" s="275" t="s">
        <v>1043</v>
      </c>
      <c r="C1036" s="274" t="s">
        <v>441</v>
      </c>
      <c r="D1036" s="275" t="s">
        <v>1044</v>
      </c>
      <c r="E1036" s="276">
        <v>10.54</v>
      </c>
      <c r="F1036" s="276">
        <v>8.25</v>
      </c>
      <c r="G1036" s="276">
        <v>6.35</v>
      </c>
      <c r="H1036" s="276">
        <v>7.26</v>
      </c>
      <c r="I1036" s="276">
        <v>18.39</v>
      </c>
      <c r="J1036" s="274" t="s">
        <v>29</v>
      </c>
      <c r="K1036" s="274" t="s">
        <v>644</v>
      </c>
    </row>
    <row r="1037" spans="1:11" s="235" customFormat="1" x14ac:dyDescent="0.25">
      <c r="A1037" s="274" t="s">
        <v>623</v>
      </c>
      <c r="B1037" s="275" t="s">
        <v>1037</v>
      </c>
      <c r="C1037" s="274" t="s">
        <v>435</v>
      </c>
      <c r="D1037" s="275" t="s">
        <v>1038</v>
      </c>
      <c r="E1037" s="276">
        <v>11.99</v>
      </c>
      <c r="F1037" s="276">
        <v>9.59</v>
      </c>
      <c r="G1037" s="276">
        <v>9.16</v>
      </c>
      <c r="H1037" s="276">
        <v>11.01</v>
      </c>
      <c r="I1037" s="276">
        <v>75.02</v>
      </c>
      <c r="J1037" s="274" t="s">
        <v>29</v>
      </c>
      <c r="K1037" s="274" t="s">
        <v>644</v>
      </c>
    </row>
    <row r="1038" spans="1:11" s="235" customFormat="1" x14ac:dyDescent="0.25">
      <c r="A1038" s="274" t="s">
        <v>623</v>
      </c>
      <c r="B1038" s="275" t="s">
        <v>1051</v>
      </c>
      <c r="C1038" s="274" t="s">
        <v>448</v>
      </c>
      <c r="D1038" s="275" t="s">
        <v>1052</v>
      </c>
      <c r="E1038" s="276">
        <v>20</v>
      </c>
      <c r="F1038" s="276">
        <v>16.8</v>
      </c>
      <c r="G1038" s="276">
        <v>56.5</v>
      </c>
      <c r="H1038" s="276">
        <v>50.51</v>
      </c>
      <c r="I1038" s="276">
        <v>110.32</v>
      </c>
      <c r="J1038" s="274" t="s">
        <v>73</v>
      </c>
      <c r="K1038" s="274" t="s">
        <v>657</v>
      </c>
    </row>
    <row r="1039" spans="1:11" s="235" customFormat="1" x14ac:dyDescent="0.25">
      <c r="A1039" s="277" t="s">
        <v>1310</v>
      </c>
      <c r="B1039" s="208"/>
      <c r="C1039" s="278" t="s">
        <v>1273</v>
      </c>
      <c r="D1039" s="208"/>
      <c r="E1039" s="277">
        <v>170.33</v>
      </c>
      <c r="F1039" s="277">
        <v>113.29</v>
      </c>
      <c r="G1039" s="277">
        <v>331.65000000000003</v>
      </c>
      <c r="H1039" s="277">
        <v>249.57</v>
      </c>
      <c r="I1039" s="277">
        <v>1051.01</v>
      </c>
      <c r="J1039" s="300"/>
      <c r="K1039" s="227"/>
    </row>
    <row r="1040" spans="1:11" s="235" customFormat="1" x14ac:dyDescent="0.25">
      <c r="A1040" s="274" t="s">
        <v>624</v>
      </c>
      <c r="B1040" s="275" t="s">
        <v>1061</v>
      </c>
      <c r="C1040" s="274" t="s">
        <v>455</v>
      </c>
      <c r="D1040" s="275" t="s">
        <v>1062</v>
      </c>
      <c r="E1040" s="276">
        <v>5.75</v>
      </c>
      <c r="F1040" s="276"/>
      <c r="G1040" s="276">
        <v>1.23</v>
      </c>
      <c r="H1040" s="276">
        <v>2.2200000000000002</v>
      </c>
      <c r="I1040" s="276">
        <v>18.39</v>
      </c>
      <c r="J1040" s="274" t="s">
        <v>29</v>
      </c>
      <c r="K1040" s="274" t="s">
        <v>716</v>
      </c>
    </row>
    <row r="1041" spans="1:11" s="235" customFormat="1" x14ac:dyDescent="0.25">
      <c r="A1041" s="274" t="s">
        <v>624</v>
      </c>
      <c r="B1041" s="275" t="s">
        <v>1057</v>
      </c>
      <c r="C1041" s="274" t="s">
        <v>453</v>
      </c>
      <c r="D1041" s="275" t="s">
        <v>1058</v>
      </c>
      <c r="E1041" s="276">
        <v>8.8000000000000007</v>
      </c>
      <c r="F1041" s="276"/>
      <c r="G1041" s="276">
        <v>2.79</v>
      </c>
      <c r="H1041" s="276">
        <v>4.8600000000000003</v>
      </c>
      <c r="I1041" s="276">
        <v>27.95</v>
      </c>
      <c r="J1041" s="274" t="s">
        <v>29</v>
      </c>
      <c r="K1041" s="274" t="s">
        <v>716</v>
      </c>
    </row>
    <row r="1042" spans="1:11" s="235" customFormat="1" x14ac:dyDescent="0.25">
      <c r="A1042" s="274" t="s">
        <v>624</v>
      </c>
      <c r="B1042" s="275" t="s">
        <v>1067</v>
      </c>
      <c r="C1042" s="274" t="s">
        <v>461</v>
      </c>
      <c r="D1042" s="275" t="s">
        <v>1068</v>
      </c>
      <c r="E1042" s="276">
        <v>10.5</v>
      </c>
      <c r="F1042" s="276">
        <v>9.08</v>
      </c>
      <c r="G1042" s="276">
        <v>6.09</v>
      </c>
      <c r="H1042" s="276">
        <v>7.61</v>
      </c>
      <c r="I1042" s="276">
        <v>22.06</v>
      </c>
      <c r="J1042" s="274" t="s">
        <v>29</v>
      </c>
      <c r="K1042" s="274" t="s">
        <v>657</v>
      </c>
    </row>
    <row r="1043" spans="1:11" s="235" customFormat="1" x14ac:dyDescent="0.25">
      <c r="A1043" s="274" t="s">
        <v>624</v>
      </c>
      <c r="B1043" s="275" t="s">
        <v>1059</v>
      </c>
      <c r="C1043" s="274" t="s">
        <v>43</v>
      </c>
      <c r="D1043" s="275" t="s">
        <v>1060</v>
      </c>
      <c r="E1043" s="276">
        <v>10.1</v>
      </c>
      <c r="F1043" s="276">
        <v>8.1999999999999993</v>
      </c>
      <c r="G1043" s="276">
        <v>5.51</v>
      </c>
      <c r="H1043" s="276">
        <v>4.97</v>
      </c>
      <c r="I1043" s="276">
        <v>11.77</v>
      </c>
      <c r="J1043" s="274" t="s">
        <v>29</v>
      </c>
      <c r="K1043" s="274" t="s">
        <v>644</v>
      </c>
    </row>
    <row r="1044" spans="1:11" s="235" customFormat="1" x14ac:dyDescent="0.25">
      <c r="A1044" s="274" t="s">
        <v>624</v>
      </c>
      <c r="B1044" s="275" t="s">
        <v>1063</v>
      </c>
      <c r="C1044" s="274" t="s">
        <v>459</v>
      </c>
      <c r="D1044" s="275" t="s">
        <v>1064</v>
      </c>
      <c r="E1044" s="276">
        <v>10.51</v>
      </c>
      <c r="F1044" s="276">
        <v>9.08</v>
      </c>
      <c r="G1044" s="276">
        <v>6.63</v>
      </c>
      <c r="H1044" s="276">
        <v>10.25</v>
      </c>
      <c r="I1044" s="276">
        <v>22.06</v>
      </c>
      <c r="J1044" s="274" t="s">
        <v>29</v>
      </c>
      <c r="K1044" s="274" t="s">
        <v>657</v>
      </c>
    </row>
    <row r="1045" spans="1:11" s="235" customFormat="1" x14ac:dyDescent="0.25">
      <c r="A1045" s="274" t="s">
        <v>624</v>
      </c>
      <c r="B1045" s="275" t="s">
        <v>1071</v>
      </c>
      <c r="C1045" s="274" t="s">
        <v>463</v>
      </c>
      <c r="D1045" s="275" t="s">
        <v>1072</v>
      </c>
      <c r="E1045" s="276">
        <v>10.31</v>
      </c>
      <c r="F1045" s="276">
        <v>8.59</v>
      </c>
      <c r="G1045" s="276">
        <v>5.86</v>
      </c>
      <c r="H1045" s="276">
        <v>6.22</v>
      </c>
      <c r="I1045" s="276">
        <v>62.52</v>
      </c>
      <c r="J1045" s="274" t="s">
        <v>29</v>
      </c>
      <c r="K1045" s="274" t="s">
        <v>657</v>
      </c>
    </row>
    <row r="1046" spans="1:11" s="235" customFormat="1" x14ac:dyDescent="0.25">
      <c r="A1046" s="274" t="s">
        <v>624</v>
      </c>
      <c r="B1046" s="275" t="s">
        <v>1073</v>
      </c>
      <c r="C1046" s="274" t="s">
        <v>464</v>
      </c>
      <c r="D1046" s="275" t="s">
        <v>1074</v>
      </c>
      <c r="E1046" s="276">
        <v>11.05</v>
      </c>
      <c r="F1046" s="276">
        <v>8.9700000000000006</v>
      </c>
      <c r="G1046" s="276">
        <v>7.23</v>
      </c>
      <c r="H1046" s="276">
        <v>9.69</v>
      </c>
      <c r="I1046" s="276">
        <v>58.84</v>
      </c>
      <c r="J1046" s="274" t="s">
        <v>73</v>
      </c>
      <c r="K1046" s="274" t="s">
        <v>657</v>
      </c>
    </row>
    <row r="1047" spans="1:11" s="235" customFormat="1" x14ac:dyDescent="0.25">
      <c r="A1047" s="274" t="s">
        <v>624</v>
      </c>
      <c r="B1047" s="275" t="s">
        <v>1069</v>
      </c>
      <c r="C1047" s="274" t="s">
        <v>462</v>
      </c>
      <c r="D1047" s="275" t="s">
        <v>1070</v>
      </c>
      <c r="E1047" s="276">
        <v>10.37</v>
      </c>
      <c r="F1047" s="276">
        <v>8.6300000000000008</v>
      </c>
      <c r="G1047" s="276">
        <v>6.21</v>
      </c>
      <c r="H1047" s="276">
        <v>7.35</v>
      </c>
      <c r="I1047" s="276">
        <v>80.900000000000006</v>
      </c>
      <c r="J1047" s="274" t="s">
        <v>29</v>
      </c>
      <c r="K1047" s="274" t="s">
        <v>657</v>
      </c>
    </row>
    <row r="1048" spans="1:11" s="235" customFormat="1" x14ac:dyDescent="0.25">
      <c r="A1048" s="274" t="s">
        <v>624</v>
      </c>
      <c r="B1048" s="275" t="s">
        <v>1075</v>
      </c>
      <c r="C1048" s="274" t="s">
        <v>465</v>
      </c>
      <c r="D1048" s="275" t="s">
        <v>1076</v>
      </c>
      <c r="E1048" s="276">
        <v>11.5</v>
      </c>
      <c r="F1048" s="276">
        <v>9.75</v>
      </c>
      <c r="G1048" s="276">
        <v>8.34</v>
      </c>
      <c r="H1048" s="276">
        <v>9.9499999999999993</v>
      </c>
      <c r="I1048" s="276">
        <v>30.89</v>
      </c>
      <c r="J1048" s="274" t="s">
        <v>73</v>
      </c>
      <c r="K1048" s="274" t="s">
        <v>644</v>
      </c>
    </row>
    <row r="1049" spans="1:11" s="235" customFormat="1" x14ac:dyDescent="0.25">
      <c r="A1049" s="274" t="s">
        <v>624</v>
      </c>
      <c r="B1049" s="275" t="s">
        <v>1188</v>
      </c>
      <c r="C1049" s="274" t="s">
        <v>1179</v>
      </c>
      <c r="D1049" s="275" t="s">
        <v>1180</v>
      </c>
      <c r="E1049" s="276">
        <v>7.9</v>
      </c>
      <c r="F1049" s="276">
        <v>6.85</v>
      </c>
      <c r="G1049" s="276">
        <v>4.5199999999999996</v>
      </c>
      <c r="H1049" s="276">
        <v>4.28</v>
      </c>
      <c r="I1049" s="276">
        <v>47.07</v>
      </c>
      <c r="J1049" s="274" t="s">
        <v>29</v>
      </c>
      <c r="K1049" s="274" t="s">
        <v>657</v>
      </c>
    </row>
    <row r="1050" spans="1:11" s="235" customFormat="1" x14ac:dyDescent="0.25">
      <c r="A1050" s="274" t="s">
        <v>624</v>
      </c>
      <c r="B1050" s="275" t="s">
        <v>1065</v>
      </c>
      <c r="C1050" s="274" t="s">
        <v>460</v>
      </c>
      <c r="D1050" s="275" t="s">
        <v>1066</v>
      </c>
      <c r="E1050" s="276">
        <v>9.89</v>
      </c>
      <c r="F1050" s="276">
        <v>9.1300000000000008</v>
      </c>
      <c r="G1050" s="276">
        <v>4.28</v>
      </c>
      <c r="H1050" s="276">
        <v>7.53</v>
      </c>
      <c r="I1050" s="276">
        <v>36.770000000000003</v>
      </c>
      <c r="J1050" s="274" t="s">
        <v>29</v>
      </c>
      <c r="K1050" s="274" t="s">
        <v>657</v>
      </c>
    </row>
    <row r="1051" spans="1:11" s="235" customFormat="1" x14ac:dyDescent="0.25">
      <c r="A1051" s="277" t="s">
        <v>1311</v>
      </c>
      <c r="B1051" s="208"/>
      <c r="C1051" s="278" t="s">
        <v>1275</v>
      </c>
      <c r="D1051" s="208"/>
      <c r="E1051" s="277">
        <v>106.68</v>
      </c>
      <c r="F1051" s="277">
        <v>78.28</v>
      </c>
      <c r="G1051" s="277">
        <v>58.69</v>
      </c>
      <c r="H1051" s="277">
        <v>74.930000000000007</v>
      </c>
      <c r="I1051" s="277">
        <v>419.21999999999997</v>
      </c>
      <c r="J1051" s="300"/>
      <c r="K1051" s="227"/>
    </row>
    <row r="1052" spans="1:11" s="235" customFormat="1" x14ac:dyDescent="0.25">
      <c r="A1052" s="274" t="s">
        <v>625</v>
      </c>
      <c r="B1052" s="275" t="s">
        <v>1081</v>
      </c>
      <c r="C1052" s="274" t="s">
        <v>488</v>
      </c>
      <c r="D1052" s="275" t="s">
        <v>1082</v>
      </c>
      <c r="E1052" s="276">
        <v>5.72</v>
      </c>
      <c r="F1052" s="276">
        <v>5</v>
      </c>
      <c r="G1052" s="276">
        <v>1.2</v>
      </c>
      <c r="H1052" s="276">
        <v>1.96</v>
      </c>
      <c r="I1052" s="276">
        <v>11.77</v>
      </c>
      <c r="J1052" s="274" t="s">
        <v>29</v>
      </c>
      <c r="K1052" s="274" t="s">
        <v>716</v>
      </c>
    </row>
    <row r="1053" spans="1:11" s="235" customFormat="1" x14ac:dyDescent="0.25">
      <c r="A1053" s="274" t="s">
        <v>625</v>
      </c>
      <c r="B1053" s="275" t="s">
        <v>1087</v>
      </c>
      <c r="C1053" s="274" t="s">
        <v>468</v>
      </c>
      <c r="D1053" s="275" t="s">
        <v>1088</v>
      </c>
      <c r="E1053" s="276">
        <v>6.39</v>
      </c>
      <c r="F1053" s="276">
        <v>5.6</v>
      </c>
      <c r="G1053" s="276">
        <v>1.37</v>
      </c>
      <c r="H1053" s="276">
        <v>2.0499999999999998</v>
      </c>
      <c r="I1053" s="276">
        <v>9.56</v>
      </c>
      <c r="J1053" s="274" t="s">
        <v>29</v>
      </c>
      <c r="K1053" s="274" t="s">
        <v>716</v>
      </c>
    </row>
    <row r="1054" spans="1:11" s="235" customFormat="1" x14ac:dyDescent="0.25">
      <c r="A1054" s="274" t="s">
        <v>625</v>
      </c>
      <c r="B1054" s="275" t="s">
        <v>1091</v>
      </c>
      <c r="C1054" s="274" t="s">
        <v>472</v>
      </c>
      <c r="D1054" s="275" t="s">
        <v>1092</v>
      </c>
      <c r="E1054" s="276">
        <v>5.9</v>
      </c>
      <c r="F1054" s="276"/>
      <c r="G1054" s="276">
        <v>1.3</v>
      </c>
      <c r="H1054" s="276">
        <v>2.44</v>
      </c>
      <c r="I1054" s="276">
        <v>13.24</v>
      </c>
      <c r="J1054" s="274" t="s">
        <v>29</v>
      </c>
      <c r="K1054" s="274" t="s">
        <v>716</v>
      </c>
    </row>
    <row r="1055" spans="1:11" s="235" customFormat="1" x14ac:dyDescent="0.25">
      <c r="A1055" s="274" t="s">
        <v>625</v>
      </c>
      <c r="B1055" s="275" t="s">
        <v>1137</v>
      </c>
      <c r="C1055" s="274" t="s">
        <v>519</v>
      </c>
      <c r="D1055" s="275" t="s">
        <v>1138</v>
      </c>
      <c r="E1055" s="276">
        <v>6.65</v>
      </c>
      <c r="F1055" s="276"/>
      <c r="G1055" s="276">
        <v>1.1200000000000001</v>
      </c>
      <c r="H1055" s="276">
        <v>1.75</v>
      </c>
      <c r="I1055" s="276">
        <v>12.5</v>
      </c>
      <c r="J1055" s="274" t="s">
        <v>29</v>
      </c>
      <c r="K1055" s="274" t="s">
        <v>716</v>
      </c>
    </row>
    <row r="1056" spans="1:11" s="235" customFormat="1" x14ac:dyDescent="0.25">
      <c r="A1056" s="274" t="s">
        <v>625</v>
      </c>
      <c r="B1056" s="275" t="s">
        <v>1109</v>
      </c>
      <c r="C1056" s="274" t="s">
        <v>483</v>
      </c>
      <c r="D1056" s="275" t="s">
        <v>1110</v>
      </c>
      <c r="E1056" s="276">
        <v>5.79</v>
      </c>
      <c r="F1056" s="276"/>
      <c r="G1056" s="276">
        <v>1.51</v>
      </c>
      <c r="H1056" s="276">
        <v>2.34</v>
      </c>
      <c r="I1056" s="276">
        <v>22.06</v>
      </c>
      <c r="J1056" s="274" t="s">
        <v>29</v>
      </c>
      <c r="K1056" s="274" t="s">
        <v>716</v>
      </c>
    </row>
    <row r="1057" spans="1:11" s="235" customFormat="1" x14ac:dyDescent="0.25">
      <c r="A1057" s="274" t="s">
        <v>625</v>
      </c>
      <c r="B1057" s="275" t="s">
        <v>1105</v>
      </c>
      <c r="C1057" s="274" t="s">
        <v>479</v>
      </c>
      <c r="D1057" s="275" t="s">
        <v>1106</v>
      </c>
      <c r="E1057" s="276">
        <v>6.88</v>
      </c>
      <c r="F1057" s="276"/>
      <c r="G1057" s="276">
        <v>1.63</v>
      </c>
      <c r="H1057" s="276">
        <v>2.65</v>
      </c>
      <c r="I1057" s="276">
        <v>30.89</v>
      </c>
      <c r="J1057" s="274" t="s">
        <v>29</v>
      </c>
      <c r="K1057" s="274" t="s">
        <v>716</v>
      </c>
    </row>
    <row r="1058" spans="1:11" s="235" customFormat="1" x14ac:dyDescent="0.25">
      <c r="A1058" s="274" t="s">
        <v>625</v>
      </c>
      <c r="B1058" s="275" t="s">
        <v>1093</v>
      </c>
      <c r="C1058" s="274" t="s">
        <v>474</v>
      </c>
      <c r="D1058" s="275" t="s">
        <v>1094</v>
      </c>
      <c r="E1058" s="276">
        <v>7</v>
      </c>
      <c r="F1058" s="276">
        <v>6.3</v>
      </c>
      <c r="G1058" s="276">
        <v>1.87</v>
      </c>
      <c r="H1058" s="276">
        <v>3.29</v>
      </c>
      <c r="I1058" s="276">
        <v>13.97</v>
      </c>
      <c r="J1058" s="274" t="s">
        <v>29</v>
      </c>
      <c r="K1058" s="274" t="s">
        <v>716</v>
      </c>
    </row>
    <row r="1059" spans="1:11" s="235" customFormat="1" x14ac:dyDescent="0.25">
      <c r="A1059" s="274" t="s">
        <v>625</v>
      </c>
      <c r="B1059" s="275" t="s">
        <v>1089</v>
      </c>
      <c r="C1059" s="274" t="s">
        <v>470</v>
      </c>
      <c r="D1059" s="275" t="s">
        <v>1090</v>
      </c>
      <c r="E1059" s="276">
        <v>6</v>
      </c>
      <c r="F1059" s="276"/>
      <c r="G1059" s="276">
        <v>1.1499999999999999</v>
      </c>
      <c r="H1059" s="276">
        <v>2.2000000000000002</v>
      </c>
      <c r="I1059" s="276">
        <v>22.06</v>
      </c>
      <c r="J1059" s="274" t="s">
        <v>29</v>
      </c>
      <c r="K1059" s="274" t="s">
        <v>716</v>
      </c>
    </row>
    <row r="1060" spans="1:11" s="235" customFormat="1" x14ac:dyDescent="0.25">
      <c r="A1060" s="274" t="s">
        <v>625</v>
      </c>
      <c r="B1060" s="275" t="s">
        <v>767</v>
      </c>
      <c r="C1060" s="274" t="s">
        <v>123</v>
      </c>
      <c r="D1060" s="275" t="s">
        <v>768</v>
      </c>
      <c r="E1060" s="276">
        <v>6.5</v>
      </c>
      <c r="F1060" s="276"/>
      <c r="G1060" s="276">
        <v>1.47</v>
      </c>
      <c r="H1060" s="276">
        <v>2.7</v>
      </c>
      <c r="I1060" s="276">
        <v>44.13</v>
      </c>
      <c r="J1060" s="274" t="s">
        <v>29</v>
      </c>
      <c r="K1060" s="274" t="s">
        <v>716</v>
      </c>
    </row>
    <row r="1061" spans="1:11" s="235" customFormat="1" x14ac:dyDescent="0.25">
      <c r="A1061" s="274" t="s">
        <v>625</v>
      </c>
      <c r="B1061" s="275" t="s">
        <v>1079</v>
      </c>
      <c r="C1061" s="274" t="s">
        <v>601</v>
      </c>
      <c r="D1061" s="275" t="s">
        <v>1080</v>
      </c>
      <c r="E1061" s="276">
        <v>6.75</v>
      </c>
      <c r="F1061" s="276"/>
      <c r="G1061" s="276">
        <v>1.74</v>
      </c>
      <c r="H1061" s="276">
        <v>2.2000000000000002</v>
      </c>
      <c r="I1061" s="276">
        <v>18.39</v>
      </c>
      <c r="J1061" s="274" t="s">
        <v>29</v>
      </c>
      <c r="K1061" s="274" t="s">
        <v>657</v>
      </c>
    </row>
    <row r="1062" spans="1:11" s="235" customFormat="1" x14ac:dyDescent="0.25">
      <c r="A1062" s="274" t="s">
        <v>625</v>
      </c>
      <c r="B1062" s="275" t="s">
        <v>1077</v>
      </c>
      <c r="C1062" s="274" t="s">
        <v>485</v>
      </c>
      <c r="D1062" s="275" t="s">
        <v>1078</v>
      </c>
      <c r="E1062" s="276">
        <v>8.73</v>
      </c>
      <c r="F1062" s="276"/>
      <c r="G1062" s="276">
        <v>3.44</v>
      </c>
      <c r="H1062" s="276">
        <v>4.76</v>
      </c>
      <c r="I1062" s="276">
        <v>33.83</v>
      </c>
      <c r="J1062" s="274" t="s">
        <v>29</v>
      </c>
      <c r="K1062" s="274" t="s">
        <v>716</v>
      </c>
    </row>
    <row r="1063" spans="1:11" s="235" customFormat="1" x14ac:dyDescent="0.25">
      <c r="A1063" s="274" t="s">
        <v>625</v>
      </c>
      <c r="B1063" s="275" t="s">
        <v>1107</v>
      </c>
      <c r="C1063" s="274" t="s">
        <v>481</v>
      </c>
      <c r="D1063" s="275" t="s">
        <v>1108</v>
      </c>
      <c r="E1063" s="276">
        <v>6.63</v>
      </c>
      <c r="F1063" s="276">
        <v>5.9</v>
      </c>
      <c r="G1063" s="276">
        <v>1.52</v>
      </c>
      <c r="H1063" s="276">
        <v>2.44</v>
      </c>
      <c r="I1063" s="276">
        <v>22.06</v>
      </c>
      <c r="J1063" s="274" t="s">
        <v>29</v>
      </c>
      <c r="K1063" s="274" t="s">
        <v>716</v>
      </c>
    </row>
    <row r="1064" spans="1:11" s="235" customFormat="1" x14ac:dyDescent="0.25">
      <c r="A1064" s="274" t="s">
        <v>625</v>
      </c>
      <c r="B1064" s="275" t="s">
        <v>1095</v>
      </c>
      <c r="C1064" s="274" t="s">
        <v>476</v>
      </c>
      <c r="D1064" s="275" t="s">
        <v>1096</v>
      </c>
      <c r="E1064" s="276">
        <v>9</v>
      </c>
      <c r="F1064" s="276">
        <v>7.3</v>
      </c>
      <c r="G1064" s="276">
        <v>2.96</v>
      </c>
      <c r="H1064" s="276">
        <v>5.0999999999999996</v>
      </c>
      <c r="I1064" s="276">
        <v>58.84</v>
      </c>
      <c r="J1064" s="274" t="s">
        <v>29</v>
      </c>
      <c r="K1064" s="274" t="s">
        <v>716</v>
      </c>
    </row>
    <row r="1065" spans="1:11" s="235" customFormat="1" x14ac:dyDescent="0.25">
      <c r="A1065" s="274" t="s">
        <v>625</v>
      </c>
      <c r="B1065" s="275" t="s">
        <v>1101</v>
      </c>
      <c r="C1065" s="274" t="s">
        <v>478</v>
      </c>
      <c r="D1065" s="275" t="s">
        <v>1102</v>
      </c>
      <c r="E1065" s="276">
        <v>7.9</v>
      </c>
      <c r="F1065" s="276">
        <v>6.56</v>
      </c>
      <c r="G1065" s="276">
        <v>2.54</v>
      </c>
      <c r="H1065" s="276">
        <v>2.85</v>
      </c>
      <c r="I1065" s="276">
        <v>29.42</v>
      </c>
      <c r="J1065" s="274" t="s">
        <v>29</v>
      </c>
      <c r="K1065" s="274" t="s">
        <v>657</v>
      </c>
    </row>
    <row r="1066" spans="1:11" s="235" customFormat="1" x14ac:dyDescent="0.25">
      <c r="A1066" s="274" t="s">
        <v>625</v>
      </c>
      <c r="B1066" s="275" t="s">
        <v>948</v>
      </c>
      <c r="C1066" s="274" t="s">
        <v>348</v>
      </c>
      <c r="D1066" s="275" t="s">
        <v>949</v>
      </c>
      <c r="E1066" s="276">
        <v>6.99</v>
      </c>
      <c r="F1066" s="276"/>
      <c r="G1066" s="276">
        <v>1.5</v>
      </c>
      <c r="H1066" s="276">
        <v>1.31</v>
      </c>
      <c r="I1066" s="276">
        <v>18.39</v>
      </c>
      <c r="J1066" s="274" t="s">
        <v>29</v>
      </c>
      <c r="K1066" s="274" t="s">
        <v>716</v>
      </c>
    </row>
    <row r="1067" spans="1:11" s="235" customFormat="1" x14ac:dyDescent="0.25">
      <c r="A1067" s="274" t="s">
        <v>625</v>
      </c>
      <c r="B1067" s="275" t="s">
        <v>1097</v>
      </c>
      <c r="C1067" s="274" t="s">
        <v>490</v>
      </c>
      <c r="D1067" s="275" t="s">
        <v>1098</v>
      </c>
      <c r="E1067" s="276">
        <v>7.75</v>
      </c>
      <c r="F1067" s="276">
        <v>6.3</v>
      </c>
      <c r="G1067" s="276">
        <v>2.6</v>
      </c>
      <c r="H1067" s="276">
        <v>3.52</v>
      </c>
      <c r="I1067" s="276">
        <v>33.1</v>
      </c>
      <c r="J1067" s="274" t="s">
        <v>29</v>
      </c>
      <c r="K1067" s="274" t="s">
        <v>644</v>
      </c>
    </row>
    <row r="1068" spans="1:11" s="235" customFormat="1" x14ac:dyDescent="0.25">
      <c r="A1068" s="274" t="s">
        <v>625</v>
      </c>
      <c r="B1068" s="275" t="s">
        <v>1085</v>
      </c>
      <c r="C1068" s="274" t="s">
        <v>466</v>
      </c>
      <c r="D1068" s="275" t="s">
        <v>1086</v>
      </c>
      <c r="E1068" s="276">
        <v>9.9</v>
      </c>
      <c r="F1068" s="276">
        <v>8.1199999999999992</v>
      </c>
      <c r="G1068" s="276">
        <v>4.96</v>
      </c>
      <c r="H1068" s="276">
        <v>5.62</v>
      </c>
      <c r="I1068" s="276">
        <v>66.19</v>
      </c>
      <c r="J1068" s="274" t="s">
        <v>29</v>
      </c>
      <c r="K1068" s="274" t="s">
        <v>716</v>
      </c>
    </row>
    <row r="1069" spans="1:11" s="235" customFormat="1" x14ac:dyDescent="0.25">
      <c r="A1069" s="274" t="s">
        <v>625</v>
      </c>
      <c r="B1069" s="275" t="s">
        <v>1099</v>
      </c>
      <c r="C1069" s="274" t="s">
        <v>477</v>
      </c>
      <c r="D1069" s="275" t="s">
        <v>1100</v>
      </c>
      <c r="E1069" s="276">
        <v>9.0500000000000007</v>
      </c>
      <c r="F1069" s="276">
        <v>7.42</v>
      </c>
      <c r="G1069" s="276">
        <v>4.51</v>
      </c>
      <c r="H1069" s="276">
        <v>5.27</v>
      </c>
      <c r="I1069" s="276">
        <v>17.649999999999999</v>
      </c>
      <c r="J1069" s="274" t="s">
        <v>29</v>
      </c>
      <c r="K1069" s="274" t="s">
        <v>716</v>
      </c>
    </row>
    <row r="1070" spans="1:11" s="235" customFormat="1" x14ac:dyDescent="0.25">
      <c r="A1070" s="274" t="s">
        <v>625</v>
      </c>
      <c r="B1070" s="275" t="s">
        <v>1020</v>
      </c>
      <c r="C1070" s="274" t="s">
        <v>1178</v>
      </c>
      <c r="D1070" s="275" t="s">
        <v>1021</v>
      </c>
      <c r="E1070" s="276">
        <v>6.8</v>
      </c>
      <c r="F1070" s="276">
        <v>5.6</v>
      </c>
      <c r="G1070" s="276">
        <v>1.96</v>
      </c>
      <c r="H1070" s="276">
        <v>3.79</v>
      </c>
      <c r="I1070" s="276">
        <v>13.24</v>
      </c>
      <c r="J1070" s="274" t="s">
        <v>29</v>
      </c>
      <c r="K1070" s="274" t="s">
        <v>657</v>
      </c>
    </row>
    <row r="1071" spans="1:11" s="235" customFormat="1" x14ac:dyDescent="0.25">
      <c r="A1071" s="274" t="s">
        <v>625</v>
      </c>
      <c r="B1071" s="275" t="s">
        <v>1103</v>
      </c>
      <c r="C1071" s="274" t="s">
        <v>491</v>
      </c>
      <c r="D1071" s="275" t="s">
        <v>1104</v>
      </c>
      <c r="E1071" s="276">
        <v>6.15</v>
      </c>
      <c r="F1071" s="276"/>
      <c r="G1071" s="276">
        <v>1.49</v>
      </c>
      <c r="H1071" s="276">
        <v>2.42</v>
      </c>
      <c r="I1071" s="276">
        <v>19.86</v>
      </c>
      <c r="J1071" s="274" t="s">
        <v>29</v>
      </c>
      <c r="K1071" s="274" t="s">
        <v>716</v>
      </c>
    </row>
    <row r="1072" spans="1:11" s="235" customFormat="1" x14ac:dyDescent="0.25">
      <c r="A1072" s="277" t="s">
        <v>1312</v>
      </c>
      <c r="B1072" s="208"/>
      <c r="C1072" s="278" t="s">
        <v>1267</v>
      </c>
      <c r="D1072" s="208"/>
      <c r="E1072" s="277">
        <v>142.48000000000002</v>
      </c>
      <c r="F1072" s="277">
        <v>64.099999999999994</v>
      </c>
      <c r="G1072" s="277">
        <v>41.84</v>
      </c>
      <c r="H1072" s="277">
        <v>60.660000000000004</v>
      </c>
      <c r="I1072" s="277">
        <v>511.15</v>
      </c>
      <c r="J1072" s="300"/>
      <c r="K1072" s="227"/>
    </row>
    <row r="1073" spans="1:11" s="235" customFormat="1" x14ac:dyDescent="0.25">
      <c r="A1073" s="274" t="s">
        <v>626</v>
      </c>
      <c r="B1073" s="275" t="s">
        <v>1115</v>
      </c>
      <c r="C1073" s="274" t="s">
        <v>500</v>
      </c>
      <c r="D1073" s="275" t="s">
        <v>1116</v>
      </c>
      <c r="E1073" s="276">
        <v>5.63</v>
      </c>
      <c r="F1073" s="276"/>
      <c r="G1073" s="276">
        <v>1.31</v>
      </c>
      <c r="H1073" s="276">
        <v>1.64</v>
      </c>
      <c r="I1073" s="276">
        <v>14.71</v>
      </c>
      <c r="J1073" s="274" t="s">
        <v>29</v>
      </c>
      <c r="K1073" s="274" t="s">
        <v>713</v>
      </c>
    </row>
    <row r="1074" spans="1:11" s="235" customFormat="1" x14ac:dyDescent="0.25">
      <c r="A1074" s="274" t="s">
        <v>626</v>
      </c>
      <c r="B1074" s="275" t="s">
        <v>1117</v>
      </c>
      <c r="C1074" s="274" t="s">
        <v>503</v>
      </c>
      <c r="D1074" s="275" t="s">
        <v>1118</v>
      </c>
      <c r="E1074" s="276">
        <v>8.4</v>
      </c>
      <c r="F1074" s="276">
        <v>6.9</v>
      </c>
      <c r="G1074" s="276">
        <v>2.63</v>
      </c>
      <c r="H1074" s="276">
        <v>3.5</v>
      </c>
      <c r="I1074" s="276">
        <v>30.89</v>
      </c>
      <c r="J1074" s="274" t="s">
        <v>29</v>
      </c>
      <c r="K1074" s="274" t="s">
        <v>716</v>
      </c>
    </row>
    <row r="1075" spans="1:11" s="235" customFormat="1" x14ac:dyDescent="0.25">
      <c r="A1075" s="274" t="s">
        <v>626</v>
      </c>
      <c r="B1075" s="275" t="s">
        <v>1111</v>
      </c>
      <c r="C1075" s="274" t="s">
        <v>495</v>
      </c>
      <c r="D1075" s="275" t="s">
        <v>1112</v>
      </c>
      <c r="E1075" s="276">
        <v>8.51</v>
      </c>
      <c r="F1075" s="276">
        <v>6.87</v>
      </c>
      <c r="G1075" s="276">
        <v>3.25</v>
      </c>
      <c r="H1075" s="276">
        <v>3.26</v>
      </c>
      <c r="I1075" s="276">
        <v>21.33</v>
      </c>
      <c r="J1075" s="274" t="s">
        <v>29</v>
      </c>
      <c r="K1075" s="274" t="s">
        <v>657</v>
      </c>
    </row>
    <row r="1076" spans="1:11" s="235" customFormat="1" x14ac:dyDescent="0.25">
      <c r="A1076" s="274" t="s">
        <v>626</v>
      </c>
      <c r="B1076" s="275" t="s">
        <v>1121</v>
      </c>
      <c r="C1076" s="274" t="s">
        <v>506</v>
      </c>
      <c r="D1076" s="275" t="s">
        <v>1122</v>
      </c>
      <c r="E1076" s="276">
        <v>9.3000000000000007</v>
      </c>
      <c r="F1076" s="276">
        <v>7.6</v>
      </c>
      <c r="G1076" s="276">
        <v>4.54</v>
      </c>
      <c r="H1076" s="276">
        <v>4.17</v>
      </c>
      <c r="I1076" s="276">
        <v>13.24</v>
      </c>
      <c r="J1076" s="274" t="s">
        <v>29</v>
      </c>
      <c r="K1076" s="274" t="s">
        <v>716</v>
      </c>
    </row>
    <row r="1077" spans="1:11" s="235" customFormat="1" x14ac:dyDescent="0.25">
      <c r="A1077" s="274" t="s">
        <v>626</v>
      </c>
      <c r="B1077" s="275" t="s">
        <v>1119</v>
      </c>
      <c r="C1077" s="274" t="s">
        <v>498</v>
      </c>
      <c r="D1077" s="275" t="s">
        <v>1120</v>
      </c>
      <c r="E1077" s="276">
        <v>8</v>
      </c>
      <c r="F1077" s="276">
        <v>6.43</v>
      </c>
      <c r="G1077" s="276">
        <v>2.61</v>
      </c>
      <c r="H1077" s="276">
        <v>2.77</v>
      </c>
      <c r="I1077" s="276">
        <v>17.649999999999999</v>
      </c>
      <c r="J1077" s="274" t="s">
        <v>29</v>
      </c>
      <c r="K1077" s="274" t="s">
        <v>657</v>
      </c>
    </row>
    <row r="1078" spans="1:11" s="235" customFormat="1" x14ac:dyDescent="0.25">
      <c r="A1078" s="274" t="s">
        <v>626</v>
      </c>
      <c r="B1078" s="275" t="s">
        <v>1113</v>
      </c>
      <c r="C1078" s="274" t="s">
        <v>497</v>
      </c>
      <c r="D1078" s="275" t="s">
        <v>1114</v>
      </c>
      <c r="E1078" s="276">
        <v>12.09</v>
      </c>
      <c r="F1078" s="276">
        <v>10.67</v>
      </c>
      <c r="G1078" s="276">
        <v>11.18</v>
      </c>
      <c r="H1078" s="276">
        <v>15.89</v>
      </c>
      <c r="I1078" s="276">
        <v>44.13</v>
      </c>
      <c r="J1078" s="274" t="s">
        <v>29</v>
      </c>
      <c r="K1078" s="274" t="s">
        <v>644</v>
      </c>
    </row>
    <row r="1079" spans="1:11" s="235" customFormat="1" x14ac:dyDescent="0.25">
      <c r="A1079" s="277" t="s">
        <v>1313</v>
      </c>
      <c r="B1079" s="208"/>
      <c r="C1079" s="278" t="s">
        <v>1263</v>
      </c>
      <c r="D1079" s="208"/>
      <c r="E1079" s="277">
        <v>51.930000000000007</v>
      </c>
      <c r="F1079" s="277">
        <v>38.47</v>
      </c>
      <c r="G1079" s="277">
        <v>25.52</v>
      </c>
      <c r="H1079" s="277">
        <v>31.229999999999997</v>
      </c>
      <c r="I1079" s="277">
        <v>141.94999999999999</v>
      </c>
      <c r="J1079" s="300"/>
      <c r="K1079" s="227"/>
    </row>
    <row r="1080" spans="1:11" s="235" customFormat="1" x14ac:dyDescent="0.25">
      <c r="A1080" s="274" t="s">
        <v>627</v>
      </c>
      <c r="B1080" s="275" t="s">
        <v>1129</v>
      </c>
      <c r="C1080" s="274" t="s">
        <v>513</v>
      </c>
      <c r="D1080" s="275" t="s">
        <v>1130</v>
      </c>
      <c r="E1080" s="276">
        <v>6.8</v>
      </c>
      <c r="F1080" s="276"/>
      <c r="G1080" s="276">
        <v>2.0299999999999998</v>
      </c>
      <c r="H1080" s="276">
        <v>3.32</v>
      </c>
      <c r="I1080" s="276">
        <v>13.24</v>
      </c>
      <c r="J1080" s="274" t="s">
        <v>29</v>
      </c>
      <c r="K1080" s="274" t="s">
        <v>716</v>
      </c>
    </row>
    <row r="1081" spans="1:11" s="235" customFormat="1" x14ac:dyDescent="0.25">
      <c r="A1081" s="274" t="s">
        <v>627</v>
      </c>
      <c r="B1081" s="275" t="s">
        <v>1125</v>
      </c>
      <c r="C1081" s="274" t="s">
        <v>510</v>
      </c>
      <c r="D1081" s="275" t="s">
        <v>1126</v>
      </c>
      <c r="E1081" s="276">
        <v>7.5</v>
      </c>
      <c r="F1081" s="276"/>
      <c r="G1081" s="276">
        <v>2.5499999999999998</v>
      </c>
      <c r="H1081" s="276">
        <v>2.56</v>
      </c>
      <c r="I1081" s="276">
        <v>34.57</v>
      </c>
      <c r="J1081" s="274" t="s">
        <v>29</v>
      </c>
      <c r="K1081" s="274" t="s">
        <v>716</v>
      </c>
    </row>
    <row r="1082" spans="1:11" s="235" customFormat="1" x14ac:dyDescent="0.25">
      <c r="A1082" s="274" t="s">
        <v>627</v>
      </c>
      <c r="B1082" s="275" t="s">
        <v>1127</v>
      </c>
      <c r="C1082" s="274" t="s">
        <v>512</v>
      </c>
      <c r="D1082" s="275" t="s">
        <v>1128</v>
      </c>
      <c r="E1082" s="276">
        <v>7.6</v>
      </c>
      <c r="F1082" s="276">
        <v>6.2</v>
      </c>
      <c r="G1082" s="276">
        <v>1.88</v>
      </c>
      <c r="H1082" s="276">
        <v>2.56</v>
      </c>
      <c r="I1082" s="276">
        <v>12.5</v>
      </c>
      <c r="J1082" s="274" t="s">
        <v>29</v>
      </c>
      <c r="K1082" s="274" t="s">
        <v>716</v>
      </c>
    </row>
    <row r="1083" spans="1:11" s="235" customFormat="1" x14ac:dyDescent="0.25">
      <c r="A1083" s="274" t="s">
        <v>627</v>
      </c>
      <c r="B1083" s="275" t="s">
        <v>1131</v>
      </c>
      <c r="C1083" s="274" t="s">
        <v>515</v>
      </c>
      <c r="D1083" s="275" t="s">
        <v>1132</v>
      </c>
      <c r="E1083" s="276">
        <v>7.7</v>
      </c>
      <c r="F1083" s="276">
        <v>6.55</v>
      </c>
      <c r="G1083" s="276">
        <v>2.2599999999999998</v>
      </c>
      <c r="H1083" s="276">
        <v>2.9</v>
      </c>
      <c r="I1083" s="276">
        <v>47.07</v>
      </c>
      <c r="J1083" s="274" t="s">
        <v>29</v>
      </c>
      <c r="K1083" s="274" t="s">
        <v>657</v>
      </c>
    </row>
    <row r="1084" spans="1:11" s="235" customFormat="1" x14ac:dyDescent="0.25">
      <c r="A1084" s="274" t="s">
        <v>627</v>
      </c>
      <c r="B1084" s="275" t="s">
        <v>1123</v>
      </c>
      <c r="C1084" s="274" t="s">
        <v>507</v>
      </c>
      <c r="D1084" s="275" t="s">
        <v>1124</v>
      </c>
      <c r="E1084" s="276">
        <v>7.22</v>
      </c>
      <c r="F1084" s="276"/>
      <c r="G1084" s="276">
        <v>2.0499999999999998</v>
      </c>
      <c r="H1084" s="276">
        <v>3.23</v>
      </c>
      <c r="I1084" s="276">
        <v>21.33</v>
      </c>
      <c r="J1084" s="274" t="s">
        <v>29</v>
      </c>
      <c r="K1084" s="274" t="s">
        <v>716</v>
      </c>
    </row>
    <row r="1085" spans="1:11" s="235" customFormat="1" x14ac:dyDescent="0.25">
      <c r="A1085" s="274" t="s">
        <v>627</v>
      </c>
      <c r="B1085" s="275" t="s">
        <v>1135</v>
      </c>
      <c r="C1085" s="274" t="s">
        <v>518</v>
      </c>
      <c r="D1085" s="275" t="s">
        <v>1136</v>
      </c>
      <c r="E1085" s="276">
        <v>8.09</v>
      </c>
      <c r="F1085" s="276">
        <v>6.68</v>
      </c>
      <c r="G1085" s="276">
        <v>2.0299999999999998</v>
      </c>
      <c r="H1085" s="276">
        <v>1.55</v>
      </c>
      <c r="I1085" s="276">
        <v>12.5</v>
      </c>
      <c r="J1085" s="274" t="s">
        <v>29</v>
      </c>
      <c r="K1085" s="274" t="s">
        <v>657</v>
      </c>
    </row>
    <row r="1086" spans="1:11" s="235" customFormat="1" ht="15.75" thickBot="1" x14ac:dyDescent="0.3">
      <c r="A1086" s="17" t="s">
        <v>1314</v>
      </c>
      <c r="B1086" s="17"/>
      <c r="C1086" s="218" t="s">
        <v>1263</v>
      </c>
      <c r="D1086" s="17"/>
      <c r="E1086" s="204">
        <v>44.91</v>
      </c>
      <c r="F1086" s="204">
        <v>19.43</v>
      </c>
      <c r="G1086" s="204">
        <v>12.799999999999999</v>
      </c>
      <c r="H1086" s="204">
        <v>16.12</v>
      </c>
      <c r="I1086" s="204">
        <v>141.20999999999998</v>
      </c>
      <c r="J1086" s="17"/>
      <c r="K1086" s="224"/>
    </row>
    <row r="1087" spans="1:11" s="235" customFormat="1" ht="15.75" thickTop="1" x14ac:dyDescent="0.25">
      <c r="A1087" s="274" t="s">
        <v>628</v>
      </c>
      <c r="B1087" s="275" t="s">
        <v>1153</v>
      </c>
      <c r="C1087" s="274" t="s">
        <v>528</v>
      </c>
      <c r="D1087" s="275" t="s">
        <v>1154</v>
      </c>
      <c r="E1087" s="276">
        <v>8.74</v>
      </c>
      <c r="F1087" s="276"/>
      <c r="G1087" s="276">
        <v>2.54</v>
      </c>
      <c r="H1087" s="276">
        <v>2.74</v>
      </c>
      <c r="I1087" s="276">
        <v>33.83</v>
      </c>
      <c r="J1087" s="274" t="s">
        <v>29</v>
      </c>
      <c r="K1087" s="274" t="s">
        <v>716</v>
      </c>
    </row>
    <row r="1088" spans="1:11" s="235" customFormat="1" x14ac:dyDescent="0.25">
      <c r="A1088" s="274" t="s">
        <v>628</v>
      </c>
      <c r="B1088" s="275" t="s">
        <v>1189</v>
      </c>
      <c r="C1088" s="274" t="s">
        <v>1181</v>
      </c>
      <c r="D1088" s="275" t="s">
        <v>1182</v>
      </c>
      <c r="E1088" s="276">
        <v>8.7799999999999994</v>
      </c>
      <c r="F1088" s="276">
        <v>7</v>
      </c>
      <c r="G1088" s="276">
        <v>2.78</v>
      </c>
      <c r="H1088" s="276">
        <v>3.1</v>
      </c>
      <c r="I1088" s="276">
        <v>47.81</v>
      </c>
      <c r="J1088" s="274" t="s">
        <v>29</v>
      </c>
      <c r="K1088" s="274" t="s">
        <v>657</v>
      </c>
    </row>
    <row r="1089" spans="1:11" s="235" customFormat="1" x14ac:dyDescent="0.25">
      <c r="A1089" s="274" t="s">
        <v>628</v>
      </c>
      <c r="B1089" s="275" t="s">
        <v>1139</v>
      </c>
      <c r="C1089" s="274" t="s">
        <v>523</v>
      </c>
      <c r="D1089" s="275" t="s">
        <v>1140</v>
      </c>
      <c r="E1089" s="276">
        <v>10.45</v>
      </c>
      <c r="F1089" s="276">
        <v>8.1</v>
      </c>
      <c r="G1089" s="276">
        <v>5.51</v>
      </c>
      <c r="H1089" s="276">
        <v>4.46</v>
      </c>
      <c r="I1089" s="276">
        <v>61.78</v>
      </c>
      <c r="J1089" s="274" t="s">
        <v>29</v>
      </c>
      <c r="K1089" s="274" t="s">
        <v>644</v>
      </c>
    </row>
    <row r="1090" spans="1:11" s="235" customFormat="1" x14ac:dyDescent="0.25">
      <c r="A1090" s="274" t="s">
        <v>628</v>
      </c>
      <c r="B1090" s="275" t="s">
        <v>1147</v>
      </c>
      <c r="C1090" s="274" t="s">
        <v>527</v>
      </c>
      <c r="D1090" s="275" t="s">
        <v>1148</v>
      </c>
      <c r="E1090" s="276">
        <v>10.45</v>
      </c>
      <c r="F1090" s="276">
        <v>9</v>
      </c>
      <c r="G1090" s="276">
        <v>5.5</v>
      </c>
      <c r="H1090" s="276">
        <v>6.7</v>
      </c>
      <c r="I1090" s="276">
        <v>53.68</v>
      </c>
      <c r="J1090" s="274" t="s">
        <v>29</v>
      </c>
      <c r="K1090" s="274" t="s">
        <v>644</v>
      </c>
    </row>
    <row r="1091" spans="1:11" s="235" customFormat="1" x14ac:dyDescent="0.25">
      <c r="A1091" s="274" t="s">
        <v>628</v>
      </c>
      <c r="B1091" s="275" t="s">
        <v>1141</v>
      </c>
      <c r="C1091" s="274" t="s">
        <v>525</v>
      </c>
      <c r="D1091" s="275" t="s">
        <v>1142</v>
      </c>
      <c r="E1091" s="276">
        <v>9.75</v>
      </c>
      <c r="F1091" s="276">
        <v>7.88</v>
      </c>
      <c r="G1091" s="276">
        <v>4.95</v>
      </c>
      <c r="H1091" s="276">
        <v>5.87</v>
      </c>
      <c r="I1091" s="276">
        <v>61.78</v>
      </c>
      <c r="J1091" s="274" t="s">
        <v>29</v>
      </c>
      <c r="K1091" s="274" t="s">
        <v>644</v>
      </c>
    </row>
    <row r="1092" spans="1:11" s="235" customFormat="1" x14ac:dyDescent="0.25">
      <c r="A1092" s="274" t="s">
        <v>628</v>
      </c>
      <c r="B1092" s="275" t="s">
        <v>1151</v>
      </c>
      <c r="C1092" s="274" t="s">
        <v>533</v>
      </c>
      <c r="D1092" s="275" t="s">
        <v>1152</v>
      </c>
      <c r="E1092" s="276">
        <v>7.47</v>
      </c>
      <c r="F1092" s="276">
        <v>6.1</v>
      </c>
      <c r="G1092" s="276">
        <v>2.0299999999999998</v>
      </c>
      <c r="H1092" s="276">
        <v>3.13</v>
      </c>
      <c r="I1092" s="276">
        <v>34.57</v>
      </c>
      <c r="J1092" s="274" t="s">
        <v>29</v>
      </c>
      <c r="K1092" s="274" t="s">
        <v>657</v>
      </c>
    </row>
    <row r="1093" spans="1:11" s="235" customFormat="1" x14ac:dyDescent="0.25">
      <c r="A1093" s="274" t="s">
        <v>628</v>
      </c>
      <c r="B1093" s="275" t="s">
        <v>1145</v>
      </c>
      <c r="C1093" s="274" t="s">
        <v>526</v>
      </c>
      <c r="D1093" s="275" t="s">
        <v>1146</v>
      </c>
      <c r="E1093" s="276">
        <v>6.7</v>
      </c>
      <c r="F1093" s="276">
        <v>5.54</v>
      </c>
      <c r="G1093" s="276">
        <v>1.65</v>
      </c>
      <c r="H1093" s="276">
        <v>1.78</v>
      </c>
      <c r="I1093" s="276">
        <v>22.06</v>
      </c>
      <c r="J1093" s="274" t="s">
        <v>29</v>
      </c>
      <c r="K1093" s="274" t="s">
        <v>657</v>
      </c>
    </row>
    <row r="1094" spans="1:11" s="235" customFormat="1" x14ac:dyDescent="0.25">
      <c r="A1094" s="274" t="s">
        <v>628</v>
      </c>
      <c r="B1094" s="275" t="s">
        <v>1143</v>
      </c>
      <c r="C1094" s="274" t="s">
        <v>605</v>
      </c>
      <c r="D1094" s="275" t="s">
        <v>1144</v>
      </c>
      <c r="E1094" s="276">
        <v>8.5</v>
      </c>
      <c r="F1094" s="276">
        <v>7.36</v>
      </c>
      <c r="G1094" s="276">
        <v>4.34</v>
      </c>
      <c r="H1094" s="276">
        <v>5.61</v>
      </c>
      <c r="I1094" s="276">
        <v>17.649999999999999</v>
      </c>
      <c r="J1094" s="274" t="s">
        <v>29</v>
      </c>
      <c r="K1094" s="274" t="s">
        <v>1166</v>
      </c>
    </row>
    <row r="1095" spans="1:11" s="235" customFormat="1" ht="15.75" thickBot="1" x14ac:dyDescent="0.3">
      <c r="A1095" s="17" t="s">
        <v>1315</v>
      </c>
      <c r="B1095" s="17"/>
      <c r="C1095" s="218" t="s">
        <v>1262</v>
      </c>
      <c r="D1095" s="17"/>
      <c r="E1095" s="204">
        <v>70.84</v>
      </c>
      <c r="F1095" s="204">
        <v>50.98</v>
      </c>
      <c r="G1095" s="204">
        <v>29.299999999999997</v>
      </c>
      <c r="H1095" s="204">
        <v>33.39</v>
      </c>
      <c r="I1095" s="204">
        <v>333.15999999999997</v>
      </c>
      <c r="J1095" s="17"/>
      <c r="K1095" s="224"/>
    </row>
    <row r="1096" spans="1:11" s="235" customFormat="1" ht="16.5" thickTop="1" thickBot="1" x14ac:dyDescent="0.3">
      <c r="A1096" s="17" t="s">
        <v>1317</v>
      </c>
      <c r="B1096" s="17"/>
      <c r="C1096" s="218" t="s">
        <v>1316</v>
      </c>
      <c r="D1096" s="17"/>
      <c r="E1096" s="204">
        <v>2753.7900000000009</v>
      </c>
      <c r="F1096" s="204">
        <v>1859.6399999999996</v>
      </c>
      <c r="G1096" s="204">
        <v>4938.7299999999987</v>
      </c>
      <c r="H1096" s="204">
        <v>3571.63</v>
      </c>
      <c r="I1096" s="204">
        <v>15954.610000000004</v>
      </c>
      <c r="J1096" s="17"/>
      <c r="K1096" s="224"/>
    </row>
    <row r="1097" spans="1:11" ht="15.75" thickTop="1" x14ac:dyDescent="0.25"/>
    <row r="1098" spans="1:11" ht="15.75" x14ac:dyDescent="0.25">
      <c r="A1098" s="16" t="s">
        <v>1357</v>
      </c>
    </row>
    <row r="1100" spans="1:11" s="194" customFormat="1" ht="13.5" thickBot="1" x14ac:dyDescent="0.25">
      <c r="A1100" s="17" t="s">
        <v>630</v>
      </c>
      <c r="B1100" s="17" t="s">
        <v>631</v>
      </c>
      <c r="C1100" s="218" t="s">
        <v>632</v>
      </c>
      <c r="D1100" s="290" t="s">
        <v>633</v>
      </c>
      <c r="E1100" s="17" t="s">
        <v>634</v>
      </c>
      <c r="F1100" s="204" t="s">
        <v>635</v>
      </c>
      <c r="G1100" s="204" t="s">
        <v>636</v>
      </c>
      <c r="H1100" s="204" t="s">
        <v>637</v>
      </c>
      <c r="I1100" s="204" t="s">
        <v>638</v>
      </c>
      <c r="J1100" s="17" t="s">
        <v>639</v>
      </c>
      <c r="K1100" s="204" t="s">
        <v>640</v>
      </c>
    </row>
    <row r="1101" spans="1:11" s="194" customFormat="1" ht="13.5" thickTop="1" x14ac:dyDescent="0.2">
      <c r="A1101" s="275" t="s">
        <v>641</v>
      </c>
      <c r="B1101" s="275" t="s">
        <v>1049</v>
      </c>
      <c r="C1101" s="274" t="s">
        <v>414</v>
      </c>
      <c r="D1101" s="288" t="s">
        <v>1050</v>
      </c>
      <c r="E1101" s="288">
        <v>5.71</v>
      </c>
      <c r="F1101" s="279"/>
      <c r="G1101" s="279">
        <v>0.89</v>
      </c>
      <c r="H1101" s="279">
        <v>1.98</v>
      </c>
      <c r="I1101" s="279">
        <v>6.62</v>
      </c>
      <c r="J1101" s="274" t="s">
        <v>73</v>
      </c>
      <c r="K1101" s="346" t="s">
        <v>716</v>
      </c>
    </row>
    <row r="1102" spans="1:11" s="194" customFormat="1" ht="12.75" x14ac:dyDescent="0.2">
      <c r="A1102" s="275" t="s">
        <v>641</v>
      </c>
      <c r="B1102" s="275" t="s">
        <v>651</v>
      </c>
      <c r="C1102" s="274" t="s">
        <v>82</v>
      </c>
      <c r="D1102" s="288" t="s">
        <v>652</v>
      </c>
      <c r="E1102" s="288">
        <v>27</v>
      </c>
      <c r="F1102" s="279">
        <v>22.9</v>
      </c>
      <c r="G1102" s="279">
        <v>172</v>
      </c>
      <c r="H1102" s="279">
        <v>96.33</v>
      </c>
      <c r="I1102" s="279">
        <v>345.59</v>
      </c>
      <c r="J1102" s="274" t="s">
        <v>24</v>
      </c>
      <c r="K1102" s="346" t="s">
        <v>644</v>
      </c>
    </row>
    <row r="1103" spans="1:11" s="194" customFormat="1" ht="12.75" x14ac:dyDescent="0.2">
      <c r="A1103" s="275" t="s">
        <v>641</v>
      </c>
      <c r="B1103" s="275" t="s">
        <v>670</v>
      </c>
      <c r="C1103" s="274" t="s">
        <v>80</v>
      </c>
      <c r="D1103" s="288" t="s">
        <v>671</v>
      </c>
      <c r="E1103" s="288">
        <v>22</v>
      </c>
      <c r="F1103" s="279">
        <v>18</v>
      </c>
      <c r="G1103" s="279">
        <v>108</v>
      </c>
      <c r="H1103" s="279">
        <v>49</v>
      </c>
      <c r="I1103" s="279">
        <v>378.78</v>
      </c>
      <c r="J1103" s="274" t="s">
        <v>79</v>
      </c>
      <c r="K1103" s="346" t="s">
        <v>644</v>
      </c>
    </row>
    <row r="1104" spans="1:11" s="194" customFormat="1" ht="12.75" x14ac:dyDescent="0.2">
      <c r="A1104" s="275" t="s">
        <v>641</v>
      </c>
      <c r="B1104" s="275" t="s">
        <v>1286</v>
      </c>
      <c r="C1104" s="274" t="s">
        <v>1190</v>
      </c>
      <c r="D1104" s="288" t="s">
        <v>1191</v>
      </c>
      <c r="E1104" s="288">
        <v>17.98</v>
      </c>
      <c r="F1104" s="279">
        <v>15.16</v>
      </c>
      <c r="G1104" s="279">
        <v>60.18</v>
      </c>
      <c r="H1104" s="279">
        <v>29.71</v>
      </c>
      <c r="I1104" s="279">
        <v>88.27</v>
      </c>
      <c r="J1104" s="274" t="s">
        <v>73</v>
      </c>
      <c r="K1104" s="346" t="s">
        <v>644</v>
      </c>
    </row>
    <row r="1105" spans="1:11" s="194" customFormat="1" ht="12.75" x14ac:dyDescent="0.2">
      <c r="A1105" s="275" t="s">
        <v>641</v>
      </c>
      <c r="B1105" s="275" t="s">
        <v>664</v>
      </c>
      <c r="C1105" s="274" t="s">
        <v>60</v>
      </c>
      <c r="D1105" s="288" t="s">
        <v>665</v>
      </c>
      <c r="E1105" s="288">
        <v>24</v>
      </c>
      <c r="F1105" s="279">
        <v>18.2</v>
      </c>
      <c r="G1105" s="279">
        <v>75.61</v>
      </c>
      <c r="H1105" s="279">
        <v>59.16</v>
      </c>
      <c r="I1105" s="279">
        <v>220.65</v>
      </c>
      <c r="J1105" s="274" t="s">
        <v>59</v>
      </c>
      <c r="K1105" s="346" t="s">
        <v>644</v>
      </c>
    </row>
    <row r="1106" spans="1:11" s="194" customFormat="1" ht="12.75" x14ac:dyDescent="0.2">
      <c r="A1106" s="275" t="s">
        <v>641</v>
      </c>
      <c r="B1106" s="275" t="s">
        <v>645</v>
      </c>
      <c r="C1106" s="274" t="s">
        <v>11</v>
      </c>
      <c r="D1106" s="288" t="s">
        <v>646</v>
      </c>
      <c r="E1106" s="288">
        <v>27.5</v>
      </c>
      <c r="F1106" s="279">
        <v>22</v>
      </c>
      <c r="G1106" s="279">
        <v>215</v>
      </c>
      <c r="H1106" s="279">
        <v>115.16</v>
      </c>
      <c r="I1106" s="279">
        <v>161.81</v>
      </c>
      <c r="J1106" s="274" t="s">
        <v>14</v>
      </c>
      <c r="K1106" s="346" t="s">
        <v>644</v>
      </c>
    </row>
    <row r="1107" spans="1:11" s="194" customFormat="1" ht="12.75" x14ac:dyDescent="0.2">
      <c r="A1107" s="275" t="s">
        <v>641</v>
      </c>
      <c r="B1107" s="275" t="s">
        <v>649</v>
      </c>
      <c r="C1107" s="274" t="s">
        <v>19</v>
      </c>
      <c r="D1107" s="288" t="s">
        <v>650</v>
      </c>
      <c r="E1107" s="288">
        <v>26.5</v>
      </c>
      <c r="F1107" s="279">
        <v>21</v>
      </c>
      <c r="G1107" s="279">
        <v>182.85</v>
      </c>
      <c r="H1107" s="279">
        <v>124.71</v>
      </c>
      <c r="I1107" s="279">
        <v>308.91000000000003</v>
      </c>
      <c r="J1107" s="274" t="s">
        <v>14</v>
      </c>
      <c r="K1107" s="346" t="s">
        <v>644</v>
      </c>
    </row>
    <row r="1108" spans="1:11" s="194" customFormat="1" ht="12.75" x14ac:dyDescent="0.2">
      <c r="A1108" s="275" t="s">
        <v>641</v>
      </c>
      <c r="B1108" s="275" t="s">
        <v>1162</v>
      </c>
      <c r="C1108" s="274" t="s">
        <v>1163</v>
      </c>
      <c r="D1108" s="288" t="s">
        <v>1165</v>
      </c>
      <c r="E1108" s="288">
        <v>29.5</v>
      </c>
      <c r="F1108" s="279">
        <v>24</v>
      </c>
      <c r="G1108" s="279">
        <v>244</v>
      </c>
      <c r="H1108" s="279">
        <v>148.69</v>
      </c>
      <c r="I1108" s="279">
        <v>232.42</v>
      </c>
      <c r="J1108" s="274" t="s">
        <v>14</v>
      </c>
      <c r="K1108" s="346" t="s">
        <v>644</v>
      </c>
    </row>
    <row r="1109" spans="1:11" s="194" customFormat="1" ht="12.75" x14ac:dyDescent="0.2">
      <c r="A1109" s="275" t="s">
        <v>641</v>
      </c>
      <c r="B1109" s="275" t="s">
        <v>666</v>
      </c>
      <c r="C1109" s="274" t="s">
        <v>70</v>
      </c>
      <c r="D1109" s="288" t="s">
        <v>667</v>
      </c>
      <c r="E1109" s="288">
        <v>10.58</v>
      </c>
      <c r="F1109" s="279">
        <v>9</v>
      </c>
      <c r="G1109" s="279">
        <v>6.25</v>
      </c>
      <c r="H1109" s="279">
        <v>6.03</v>
      </c>
      <c r="I1109" s="279">
        <v>62.52</v>
      </c>
      <c r="J1109" s="274" t="s">
        <v>73</v>
      </c>
      <c r="K1109" s="346" t="s">
        <v>644</v>
      </c>
    </row>
    <row r="1110" spans="1:11" s="194" customFormat="1" ht="12.75" x14ac:dyDescent="0.2">
      <c r="A1110" s="275" t="s">
        <v>641</v>
      </c>
      <c r="B1110" s="275" t="s">
        <v>816</v>
      </c>
      <c r="C1110" s="274" t="s">
        <v>236</v>
      </c>
      <c r="D1110" s="288" t="s">
        <v>817</v>
      </c>
      <c r="E1110" s="288">
        <v>24.36</v>
      </c>
      <c r="F1110" s="279">
        <v>22</v>
      </c>
      <c r="G1110" s="279">
        <v>204.31</v>
      </c>
      <c r="H1110" s="279">
        <v>132.52000000000001</v>
      </c>
      <c r="I1110" s="279">
        <v>250.07</v>
      </c>
      <c r="J1110" s="274" t="s">
        <v>14</v>
      </c>
      <c r="K1110" s="346" t="s">
        <v>644</v>
      </c>
    </row>
    <row r="1111" spans="1:11" s="194" customFormat="1" ht="12.75" x14ac:dyDescent="0.2">
      <c r="A1111" s="275" t="s">
        <v>641</v>
      </c>
      <c r="B1111" s="275" t="s">
        <v>655</v>
      </c>
      <c r="C1111" s="274" t="s">
        <v>37</v>
      </c>
      <c r="D1111" s="288" t="s">
        <v>656</v>
      </c>
      <c r="E1111" s="288">
        <v>13.2</v>
      </c>
      <c r="F1111" s="279">
        <v>11.1</v>
      </c>
      <c r="G1111" s="279">
        <v>14.32</v>
      </c>
      <c r="H1111" s="279">
        <v>13.54</v>
      </c>
      <c r="I1111" s="279">
        <v>55.16</v>
      </c>
      <c r="J1111" s="274" t="s">
        <v>29</v>
      </c>
      <c r="K1111" s="346" t="s">
        <v>657</v>
      </c>
    </row>
    <row r="1112" spans="1:11" s="194" customFormat="1" ht="12.75" x14ac:dyDescent="0.2">
      <c r="A1112" s="275" t="s">
        <v>641</v>
      </c>
      <c r="B1112" s="275" t="s">
        <v>658</v>
      </c>
      <c r="C1112" s="274" t="s">
        <v>40</v>
      </c>
      <c r="D1112" s="288" t="s">
        <v>659</v>
      </c>
      <c r="E1112" s="288">
        <v>6.61</v>
      </c>
      <c r="F1112" s="279">
        <v>5.64</v>
      </c>
      <c r="G1112" s="279">
        <v>1.57</v>
      </c>
      <c r="H1112" s="279">
        <v>2.0499999999999998</v>
      </c>
      <c r="I1112" s="279">
        <v>33.83</v>
      </c>
      <c r="J1112" s="274" t="s">
        <v>29</v>
      </c>
      <c r="K1112" s="346" t="s">
        <v>657</v>
      </c>
    </row>
    <row r="1113" spans="1:11" s="194" customFormat="1" ht="12.75" x14ac:dyDescent="0.2">
      <c r="A1113" s="275" t="s">
        <v>641</v>
      </c>
      <c r="B1113" s="275" t="s">
        <v>668</v>
      </c>
      <c r="C1113" s="274" t="s">
        <v>74</v>
      </c>
      <c r="D1113" s="288" t="s">
        <v>669</v>
      </c>
      <c r="E1113" s="288">
        <v>11.96</v>
      </c>
      <c r="F1113" s="279">
        <v>10.050000000000001</v>
      </c>
      <c r="G1113" s="279">
        <v>9.11</v>
      </c>
      <c r="H1113" s="279">
        <v>14.05</v>
      </c>
      <c r="I1113" s="279">
        <v>66.19</v>
      </c>
      <c r="J1113" s="274" t="s">
        <v>73</v>
      </c>
      <c r="K1113" s="346" t="s">
        <v>657</v>
      </c>
    </row>
    <row r="1114" spans="1:11" s="194" customFormat="1" ht="12.75" x14ac:dyDescent="0.2">
      <c r="A1114" s="275" t="s">
        <v>641</v>
      </c>
      <c r="B1114" s="275" t="s">
        <v>647</v>
      </c>
      <c r="C1114" s="274" t="s">
        <v>17</v>
      </c>
      <c r="D1114" s="288" t="s">
        <v>648</v>
      </c>
      <c r="E1114" s="288">
        <v>28.5</v>
      </c>
      <c r="F1114" s="279">
        <v>22.6</v>
      </c>
      <c r="G1114" s="279">
        <v>243</v>
      </c>
      <c r="H1114" s="279">
        <v>148.07</v>
      </c>
      <c r="I1114" s="279">
        <v>294.12</v>
      </c>
      <c r="J1114" s="274" t="s">
        <v>14</v>
      </c>
      <c r="K1114" s="346" t="s">
        <v>644</v>
      </c>
    </row>
    <row r="1115" spans="1:11" s="194" customFormat="1" ht="12.75" x14ac:dyDescent="0.2">
      <c r="A1115" s="275" t="s">
        <v>641</v>
      </c>
      <c r="B1115" s="275" t="s">
        <v>653</v>
      </c>
      <c r="C1115" s="274" t="s">
        <v>22</v>
      </c>
      <c r="D1115" s="288" t="s">
        <v>654</v>
      </c>
      <c r="E1115" s="288">
        <v>32</v>
      </c>
      <c r="F1115" s="279">
        <v>26</v>
      </c>
      <c r="G1115" s="279">
        <v>309</v>
      </c>
      <c r="H1115" s="279">
        <v>149.80000000000001</v>
      </c>
      <c r="I1115" s="279">
        <v>551.62</v>
      </c>
      <c r="J1115" s="274" t="s">
        <v>24</v>
      </c>
      <c r="K1115" s="346" t="s">
        <v>644</v>
      </c>
    </row>
    <row r="1116" spans="1:11" s="194" customFormat="1" ht="12.75" x14ac:dyDescent="0.2">
      <c r="A1116" s="275" t="s">
        <v>641</v>
      </c>
      <c r="B1116" s="275" t="s">
        <v>672</v>
      </c>
      <c r="C1116" s="274" t="s">
        <v>87</v>
      </c>
      <c r="D1116" s="288" t="s">
        <v>673</v>
      </c>
      <c r="E1116" s="288">
        <v>15.95</v>
      </c>
      <c r="F1116" s="279">
        <v>12.76</v>
      </c>
      <c r="G1116" s="279">
        <v>52.36</v>
      </c>
      <c r="H1116" s="279">
        <v>19.98</v>
      </c>
      <c r="I1116" s="279">
        <v>94.14</v>
      </c>
      <c r="J1116" s="274" t="s">
        <v>89</v>
      </c>
      <c r="K1116" s="346" t="s">
        <v>644</v>
      </c>
    </row>
    <row r="1117" spans="1:11" s="194" customFormat="1" ht="12.75" x14ac:dyDescent="0.2">
      <c r="A1117" s="275" t="s">
        <v>641</v>
      </c>
      <c r="B1117" s="275" t="s">
        <v>660</v>
      </c>
      <c r="C1117" s="274" t="s">
        <v>334</v>
      </c>
      <c r="D1117" s="288" t="s">
        <v>661</v>
      </c>
      <c r="E1117" s="288">
        <v>9.8000000000000007</v>
      </c>
      <c r="F1117" s="279">
        <v>8.4</v>
      </c>
      <c r="G1117" s="279">
        <v>4.3099999999999996</v>
      </c>
      <c r="H1117" s="279">
        <v>8.18</v>
      </c>
      <c r="I1117" s="279">
        <v>33.1</v>
      </c>
      <c r="J1117" s="274" t="s">
        <v>29</v>
      </c>
      <c r="K1117" s="346" t="s">
        <v>657</v>
      </c>
    </row>
    <row r="1118" spans="1:11" s="194" customFormat="1" ht="12.75" x14ac:dyDescent="0.2">
      <c r="A1118" s="275" t="s">
        <v>641</v>
      </c>
      <c r="B1118" s="275" t="s">
        <v>642</v>
      </c>
      <c r="C1118" s="274" t="s">
        <v>574</v>
      </c>
      <c r="D1118" s="288" t="s">
        <v>643</v>
      </c>
      <c r="E1118" s="288">
        <v>32.200000000000003</v>
      </c>
      <c r="F1118" s="279">
        <v>26</v>
      </c>
      <c r="G1118" s="279">
        <v>284</v>
      </c>
      <c r="H1118" s="279">
        <v>149.52000000000001</v>
      </c>
      <c r="I1118" s="279">
        <v>930.88</v>
      </c>
      <c r="J1118" s="274" t="s">
        <v>14</v>
      </c>
      <c r="K1118" s="346" t="s">
        <v>644</v>
      </c>
    </row>
    <row r="1119" spans="1:11" s="194" customFormat="1" ht="12.75" x14ac:dyDescent="0.2">
      <c r="A1119" s="275" t="s">
        <v>641</v>
      </c>
      <c r="B1119" s="275" t="s">
        <v>662</v>
      </c>
      <c r="C1119" s="274" t="s">
        <v>52</v>
      </c>
      <c r="D1119" s="288" t="s">
        <v>663</v>
      </c>
      <c r="E1119" s="288">
        <v>6.2</v>
      </c>
      <c r="F1119" s="279">
        <v>4.96</v>
      </c>
      <c r="G1119" s="279">
        <v>1.54</v>
      </c>
      <c r="H1119" s="279">
        <v>2.92</v>
      </c>
      <c r="I1119" s="279">
        <v>22.06</v>
      </c>
      <c r="J1119" s="274" t="s">
        <v>29</v>
      </c>
      <c r="K1119" s="346" t="s">
        <v>657</v>
      </c>
    </row>
    <row r="1120" spans="1:11" s="235" customFormat="1" x14ac:dyDescent="0.25">
      <c r="A1120" s="277" t="s">
        <v>1287</v>
      </c>
      <c r="B1120" s="208"/>
      <c r="C1120" s="278" t="s">
        <v>1266</v>
      </c>
      <c r="D1120" s="291"/>
      <c r="E1120" s="277">
        <v>371.54999999999995</v>
      </c>
      <c r="F1120" s="277">
        <v>299.76999999999992</v>
      </c>
      <c r="G1120" s="277">
        <v>2188.2999999999997</v>
      </c>
      <c r="H1120" s="277">
        <v>1271.3999999999999</v>
      </c>
      <c r="I1120" s="277">
        <v>4136.74</v>
      </c>
      <c r="J1120" s="298"/>
      <c r="K1120" s="347"/>
    </row>
    <row r="1121" spans="1:11" s="194" customFormat="1" ht="12.75" x14ac:dyDescent="0.2">
      <c r="A1121" s="21" t="s">
        <v>611</v>
      </c>
      <c r="B1121" s="21" t="s">
        <v>676</v>
      </c>
      <c r="C1121" s="225" t="s">
        <v>576</v>
      </c>
      <c r="D1121" s="287" t="s">
        <v>677</v>
      </c>
      <c r="E1121" s="287">
        <v>9.9499999999999993</v>
      </c>
      <c r="F1121" s="233">
        <v>8.35</v>
      </c>
      <c r="G1121" s="233">
        <v>5.2</v>
      </c>
      <c r="H1121" s="233">
        <v>10.49</v>
      </c>
      <c r="I1121" s="233">
        <v>29.42</v>
      </c>
      <c r="J1121" s="225" t="s">
        <v>29</v>
      </c>
      <c r="K1121" s="341" t="s">
        <v>657</v>
      </c>
    </row>
    <row r="1122" spans="1:11" s="194" customFormat="1" ht="12.75" x14ac:dyDescent="0.2">
      <c r="A1122" s="21" t="s">
        <v>611</v>
      </c>
      <c r="B1122" s="21" t="s">
        <v>678</v>
      </c>
      <c r="C1122" s="225" t="s">
        <v>44</v>
      </c>
      <c r="D1122" s="287" t="s">
        <v>679</v>
      </c>
      <c r="E1122" s="287">
        <v>6.2</v>
      </c>
      <c r="F1122" s="233"/>
      <c r="G1122" s="233">
        <v>1.66</v>
      </c>
      <c r="H1122" s="233">
        <v>1.36</v>
      </c>
      <c r="I1122" s="233">
        <v>18.39</v>
      </c>
      <c r="J1122" s="225" t="s">
        <v>29</v>
      </c>
      <c r="K1122" s="341" t="s">
        <v>657</v>
      </c>
    </row>
    <row r="1123" spans="1:11" s="194" customFormat="1" ht="12.75" x14ac:dyDescent="0.2">
      <c r="A1123" s="21" t="s">
        <v>611</v>
      </c>
      <c r="B1123" s="21" t="s">
        <v>674</v>
      </c>
      <c r="C1123" s="225" t="s">
        <v>33</v>
      </c>
      <c r="D1123" s="287" t="s">
        <v>675</v>
      </c>
      <c r="E1123" s="287">
        <v>6.7</v>
      </c>
      <c r="F1123" s="233"/>
      <c r="G1123" s="233">
        <v>1.86</v>
      </c>
      <c r="H1123" s="233">
        <v>1.54</v>
      </c>
      <c r="I1123" s="233">
        <v>22.06</v>
      </c>
      <c r="J1123" s="225" t="s">
        <v>29</v>
      </c>
      <c r="K1123" s="341" t="s">
        <v>657</v>
      </c>
    </row>
    <row r="1124" spans="1:11" s="194" customFormat="1" ht="12.75" x14ac:dyDescent="0.2">
      <c r="A1124" s="21" t="s">
        <v>611</v>
      </c>
      <c r="B1124" s="21" t="s">
        <v>680</v>
      </c>
      <c r="C1124" s="225" t="s">
        <v>50</v>
      </c>
      <c r="D1124" s="287" t="s">
        <v>681</v>
      </c>
      <c r="E1124" s="287">
        <v>6.5</v>
      </c>
      <c r="F1124" s="233"/>
      <c r="G1124" s="233">
        <v>1.5</v>
      </c>
      <c r="H1124" s="233">
        <v>1.82</v>
      </c>
      <c r="I1124" s="233">
        <v>29.42</v>
      </c>
      <c r="J1124" s="225" t="s">
        <v>29</v>
      </c>
      <c r="K1124" s="341" t="s">
        <v>657</v>
      </c>
    </row>
    <row r="1125" spans="1:11" s="235" customFormat="1" x14ac:dyDescent="0.25">
      <c r="A1125" s="277" t="s">
        <v>1288</v>
      </c>
      <c r="B1125" s="208"/>
      <c r="C1125" s="278" t="s">
        <v>1261</v>
      </c>
      <c r="D1125" s="291"/>
      <c r="E1125" s="277">
        <v>29.349999999999998</v>
      </c>
      <c r="F1125" s="277">
        <v>8.35</v>
      </c>
      <c r="G1125" s="277">
        <v>10.220000000000001</v>
      </c>
      <c r="H1125" s="277">
        <v>15.21</v>
      </c>
      <c r="I1125" s="277">
        <v>99.29</v>
      </c>
      <c r="J1125" s="298"/>
      <c r="K1125" s="347"/>
    </row>
    <row r="1126" spans="1:11" s="194" customFormat="1" ht="12.75" x14ac:dyDescent="0.2">
      <c r="A1126" s="21" t="s">
        <v>612</v>
      </c>
      <c r="B1126" s="21" t="s">
        <v>697</v>
      </c>
      <c r="C1126" s="225" t="s">
        <v>108</v>
      </c>
      <c r="D1126" s="287" t="s">
        <v>698</v>
      </c>
      <c r="E1126" s="287">
        <v>13.1</v>
      </c>
      <c r="F1126" s="233">
        <v>10.93</v>
      </c>
      <c r="G1126" s="233">
        <v>11.58</v>
      </c>
      <c r="H1126" s="233">
        <v>11.3</v>
      </c>
      <c r="I1126" s="233">
        <v>88.26</v>
      </c>
      <c r="J1126" s="225" t="s">
        <v>89</v>
      </c>
      <c r="K1126" s="341" t="s">
        <v>657</v>
      </c>
    </row>
    <row r="1127" spans="1:11" s="194" customFormat="1" ht="12.75" x14ac:dyDescent="0.2">
      <c r="A1127" s="21" t="s">
        <v>612</v>
      </c>
      <c r="B1127" s="21" t="s">
        <v>682</v>
      </c>
      <c r="C1127" s="225" t="s">
        <v>94</v>
      </c>
      <c r="D1127" s="287" t="s">
        <v>683</v>
      </c>
      <c r="E1127" s="287">
        <v>10.98</v>
      </c>
      <c r="F1127" s="233">
        <v>7.95</v>
      </c>
      <c r="G1127" s="233">
        <v>6.27</v>
      </c>
      <c r="H1127" s="233">
        <v>5.0199999999999996</v>
      </c>
      <c r="I1127" s="233">
        <v>44.13</v>
      </c>
      <c r="J1127" s="225" t="s">
        <v>29</v>
      </c>
      <c r="K1127" s="341" t="s">
        <v>644</v>
      </c>
    </row>
    <row r="1128" spans="1:11" s="194" customFormat="1" ht="12.75" x14ac:dyDescent="0.2">
      <c r="A1128" s="21" t="s">
        <v>612</v>
      </c>
      <c r="B1128" s="21" t="s">
        <v>684</v>
      </c>
      <c r="C1128" s="225" t="s">
        <v>97</v>
      </c>
      <c r="D1128" s="287" t="s">
        <v>685</v>
      </c>
      <c r="E1128" s="287">
        <v>11</v>
      </c>
      <c r="F1128" s="233">
        <v>8.84</v>
      </c>
      <c r="G1128" s="233">
        <v>9</v>
      </c>
      <c r="H1128" s="233">
        <v>9.94</v>
      </c>
      <c r="I1128" s="233">
        <v>55.16</v>
      </c>
      <c r="J1128" s="225" t="s">
        <v>29</v>
      </c>
      <c r="K1128" s="341" t="s">
        <v>657</v>
      </c>
    </row>
    <row r="1129" spans="1:11" s="194" customFormat="1" ht="12.75" x14ac:dyDescent="0.2">
      <c r="A1129" s="21" t="s">
        <v>612</v>
      </c>
      <c r="B1129" s="21" t="s">
        <v>691</v>
      </c>
      <c r="C1129" s="225" t="s">
        <v>100</v>
      </c>
      <c r="D1129" s="287" t="s">
        <v>692</v>
      </c>
      <c r="E1129" s="287">
        <v>15.5</v>
      </c>
      <c r="F1129" s="233">
        <v>12.75</v>
      </c>
      <c r="G1129" s="233">
        <v>23</v>
      </c>
      <c r="H1129" s="233">
        <v>19.98</v>
      </c>
      <c r="I1129" s="233">
        <v>106.65</v>
      </c>
      <c r="J1129" s="225" t="s">
        <v>86</v>
      </c>
      <c r="K1129" s="341" t="s">
        <v>644</v>
      </c>
    </row>
    <row r="1130" spans="1:11" s="194" customFormat="1" ht="12.75" x14ac:dyDescent="0.2">
      <c r="A1130" s="21" t="s">
        <v>612</v>
      </c>
      <c r="B1130" s="21" t="s">
        <v>693</v>
      </c>
      <c r="C1130" s="225" t="s">
        <v>103</v>
      </c>
      <c r="D1130" s="287" t="s">
        <v>694</v>
      </c>
      <c r="E1130" s="287">
        <v>16</v>
      </c>
      <c r="F1130" s="233">
        <v>13.2</v>
      </c>
      <c r="G1130" s="233">
        <v>27.22</v>
      </c>
      <c r="H1130" s="233">
        <v>25.38</v>
      </c>
      <c r="I1130" s="233">
        <v>102.97</v>
      </c>
      <c r="J1130" s="225" t="s">
        <v>86</v>
      </c>
      <c r="K1130" s="341" t="s">
        <v>644</v>
      </c>
    </row>
    <row r="1131" spans="1:11" s="194" customFormat="1" ht="12.75" x14ac:dyDescent="0.2">
      <c r="A1131" s="21" t="s">
        <v>612</v>
      </c>
      <c r="B1131" s="21" t="s">
        <v>686</v>
      </c>
      <c r="C1131" s="225" t="s">
        <v>289</v>
      </c>
      <c r="D1131" s="287" t="s">
        <v>687</v>
      </c>
      <c r="E1131" s="287">
        <v>11</v>
      </c>
      <c r="F1131" s="233">
        <v>9</v>
      </c>
      <c r="G1131" s="233">
        <v>6.4</v>
      </c>
      <c r="H1131" s="233">
        <v>6.61</v>
      </c>
      <c r="I1131" s="233">
        <v>77.959999999999994</v>
      </c>
      <c r="J1131" s="225" t="s">
        <v>29</v>
      </c>
      <c r="K1131" s="341" t="s">
        <v>644</v>
      </c>
    </row>
    <row r="1132" spans="1:11" s="194" customFormat="1" ht="12.75" x14ac:dyDescent="0.2">
      <c r="A1132" s="21" t="s">
        <v>612</v>
      </c>
      <c r="B1132" s="21" t="s">
        <v>695</v>
      </c>
      <c r="C1132" s="225" t="s">
        <v>105</v>
      </c>
      <c r="D1132" s="287" t="s">
        <v>696</v>
      </c>
      <c r="E1132" s="287">
        <v>17.7</v>
      </c>
      <c r="F1132" s="233">
        <v>14.8</v>
      </c>
      <c r="G1132" s="233">
        <v>35.61</v>
      </c>
      <c r="H1132" s="233">
        <v>33.67</v>
      </c>
      <c r="I1132" s="233">
        <v>176.52</v>
      </c>
      <c r="J1132" s="225" t="s">
        <v>89</v>
      </c>
      <c r="K1132" s="341" t="s">
        <v>644</v>
      </c>
    </row>
    <row r="1133" spans="1:11" s="235" customFormat="1" x14ac:dyDescent="0.25">
      <c r="A1133" s="277" t="s">
        <v>1289</v>
      </c>
      <c r="B1133" s="208"/>
      <c r="C1133" s="278" t="s">
        <v>1281</v>
      </c>
      <c r="D1133" s="291"/>
      <c r="E1133" s="277">
        <v>95.28</v>
      </c>
      <c r="F1133" s="277">
        <v>77.47</v>
      </c>
      <c r="G1133" s="277">
        <v>119.08</v>
      </c>
      <c r="H1133" s="277">
        <v>111.89999999999999</v>
      </c>
      <c r="I1133" s="277">
        <v>651.65000000000009</v>
      </c>
      <c r="J1133" s="298"/>
      <c r="K1133" s="347"/>
    </row>
    <row r="1134" spans="1:11" s="194" customFormat="1" ht="12.75" x14ac:dyDescent="0.2">
      <c r="A1134" s="275" t="s">
        <v>699</v>
      </c>
      <c r="B1134" s="275" t="s">
        <v>700</v>
      </c>
      <c r="C1134" s="274" t="s">
        <v>110</v>
      </c>
      <c r="D1134" s="288" t="s">
        <v>701</v>
      </c>
      <c r="E1134" s="288">
        <v>10.3</v>
      </c>
      <c r="F1134" s="279">
        <v>8.6</v>
      </c>
      <c r="G1134" s="279">
        <v>8.5500000000000007</v>
      </c>
      <c r="H1134" s="279">
        <v>7.83</v>
      </c>
      <c r="I1134" s="279">
        <v>17.649999999999999</v>
      </c>
      <c r="J1134" s="274" t="s">
        <v>29</v>
      </c>
      <c r="K1134" s="346" t="s">
        <v>657</v>
      </c>
    </row>
    <row r="1135" spans="1:11" s="194" customFormat="1" ht="12.75" x14ac:dyDescent="0.2">
      <c r="A1135" s="275" t="s">
        <v>699</v>
      </c>
      <c r="B1135" s="275" t="s">
        <v>1139</v>
      </c>
      <c r="C1135" s="274" t="s">
        <v>523</v>
      </c>
      <c r="D1135" s="288" t="s">
        <v>1140</v>
      </c>
      <c r="E1135" s="288">
        <v>10.45</v>
      </c>
      <c r="F1135" s="279">
        <v>8.1</v>
      </c>
      <c r="G1135" s="279">
        <v>5.51</v>
      </c>
      <c r="H1135" s="279">
        <v>4.46</v>
      </c>
      <c r="I1135" s="279">
        <v>61.78</v>
      </c>
      <c r="J1135" s="274" t="s">
        <v>29</v>
      </c>
      <c r="K1135" s="346" t="s">
        <v>644</v>
      </c>
    </row>
    <row r="1136" spans="1:11" s="194" customFormat="1" ht="12.75" x14ac:dyDescent="0.2">
      <c r="A1136" s="275" t="s">
        <v>699</v>
      </c>
      <c r="B1136" s="275" t="s">
        <v>710</v>
      </c>
      <c r="C1136" s="274" t="s">
        <v>711</v>
      </c>
      <c r="D1136" s="288" t="s">
        <v>712</v>
      </c>
      <c r="E1136" s="288">
        <v>12.99</v>
      </c>
      <c r="F1136" s="279"/>
      <c r="G1136" s="279">
        <v>19.989999999999998</v>
      </c>
      <c r="H1136" s="279">
        <v>30.81</v>
      </c>
      <c r="I1136" s="279">
        <v>95.61</v>
      </c>
      <c r="J1136" s="274" t="s">
        <v>86</v>
      </c>
      <c r="K1136" s="346" t="s">
        <v>713</v>
      </c>
    </row>
    <row r="1137" spans="1:11" s="235" customFormat="1" x14ac:dyDescent="0.25">
      <c r="A1137" s="277" t="s">
        <v>1290</v>
      </c>
      <c r="B1137" s="208"/>
      <c r="C1137" s="278" t="s">
        <v>1276</v>
      </c>
      <c r="D1137" s="291"/>
      <c r="E1137" s="277">
        <v>33.74</v>
      </c>
      <c r="F1137" s="277">
        <v>16.7</v>
      </c>
      <c r="G1137" s="277">
        <v>34.049999999999997</v>
      </c>
      <c r="H1137" s="277">
        <v>43.099999999999994</v>
      </c>
      <c r="I1137" s="277">
        <v>175.04000000000002</v>
      </c>
      <c r="J1137" s="298"/>
      <c r="K1137" s="347"/>
    </row>
    <row r="1138" spans="1:11" s="194" customFormat="1" ht="12.75" x14ac:dyDescent="0.2">
      <c r="A1138" s="275" t="s">
        <v>614</v>
      </c>
      <c r="B1138" s="275" t="s">
        <v>779</v>
      </c>
      <c r="C1138" s="274" t="s">
        <v>196</v>
      </c>
      <c r="D1138" s="288" t="s">
        <v>780</v>
      </c>
      <c r="E1138" s="288">
        <v>6.9</v>
      </c>
      <c r="F1138" s="279"/>
      <c r="G1138" s="279">
        <v>1.23</v>
      </c>
      <c r="H1138" s="279">
        <v>2.58</v>
      </c>
      <c r="I1138" s="279">
        <v>29.42</v>
      </c>
      <c r="J1138" s="274" t="s">
        <v>29</v>
      </c>
      <c r="K1138" s="346" t="s">
        <v>716</v>
      </c>
    </row>
    <row r="1139" spans="1:11" s="194" customFormat="1" ht="12.75" x14ac:dyDescent="0.2">
      <c r="A1139" s="275" t="s">
        <v>614</v>
      </c>
      <c r="B1139" s="275" t="s">
        <v>749</v>
      </c>
      <c r="C1139" s="274" t="s">
        <v>167</v>
      </c>
      <c r="D1139" s="288" t="s">
        <v>750</v>
      </c>
      <c r="E1139" s="288">
        <v>6</v>
      </c>
      <c r="F1139" s="279"/>
      <c r="G1139" s="279">
        <v>1.27</v>
      </c>
      <c r="H1139" s="279">
        <v>2.42</v>
      </c>
      <c r="I1139" s="279">
        <v>18.39</v>
      </c>
      <c r="J1139" s="274" t="s">
        <v>29</v>
      </c>
      <c r="K1139" s="346" t="s">
        <v>716</v>
      </c>
    </row>
    <row r="1140" spans="1:11" s="194" customFormat="1" ht="12.75" x14ac:dyDescent="0.2">
      <c r="A1140" s="275" t="s">
        <v>614</v>
      </c>
      <c r="B1140" s="275" t="s">
        <v>721</v>
      </c>
      <c r="C1140" s="274" t="s">
        <v>136</v>
      </c>
      <c r="D1140" s="288" t="s">
        <v>722</v>
      </c>
      <c r="E1140" s="288">
        <v>13.6</v>
      </c>
      <c r="F1140" s="279"/>
      <c r="G1140" s="279">
        <v>7.03</v>
      </c>
      <c r="H1140" s="279">
        <v>8.8000000000000007</v>
      </c>
      <c r="I1140" s="279">
        <v>70.61</v>
      </c>
      <c r="J1140" s="274" t="s">
        <v>29</v>
      </c>
      <c r="K1140" s="346" t="s">
        <v>716</v>
      </c>
    </row>
    <row r="1141" spans="1:11" s="194" customFormat="1" ht="12.75" x14ac:dyDescent="0.2">
      <c r="A1141" s="275" t="s">
        <v>614</v>
      </c>
      <c r="B1141" s="275" t="s">
        <v>714</v>
      </c>
      <c r="C1141" s="274" t="s">
        <v>126</v>
      </c>
      <c r="D1141" s="288" t="s">
        <v>715</v>
      </c>
      <c r="E1141" s="288">
        <v>6</v>
      </c>
      <c r="F1141" s="279"/>
      <c r="G1141" s="279">
        <v>1.1499999999999999</v>
      </c>
      <c r="H1141" s="279">
        <v>2.2000000000000002</v>
      </c>
      <c r="I1141" s="279">
        <v>18.39</v>
      </c>
      <c r="J1141" s="274" t="s">
        <v>29</v>
      </c>
      <c r="K1141" s="346" t="s">
        <v>716</v>
      </c>
    </row>
    <row r="1142" spans="1:11" s="194" customFormat="1" ht="12.75" x14ac:dyDescent="0.2">
      <c r="A1142" s="275" t="s">
        <v>614</v>
      </c>
      <c r="B1142" s="275" t="s">
        <v>753</v>
      </c>
      <c r="C1142" s="274" t="s">
        <v>171</v>
      </c>
      <c r="D1142" s="288" t="s">
        <v>754</v>
      </c>
      <c r="E1142" s="288">
        <v>9.4</v>
      </c>
      <c r="F1142" s="279"/>
      <c r="G1142" s="279">
        <v>5.38</v>
      </c>
      <c r="H1142" s="279">
        <v>6.01</v>
      </c>
      <c r="I1142" s="279">
        <v>58.84</v>
      </c>
      <c r="J1142" s="274" t="s">
        <v>29</v>
      </c>
      <c r="K1142" s="346" t="s">
        <v>716</v>
      </c>
    </row>
    <row r="1143" spans="1:11" s="194" customFormat="1" ht="12.75" x14ac:dyDescent="0.2">
      <c r="A1143" s="275" t="s">
        <v>614</v>
      </c>
      <c r="B1143" s="275" t="s">
        <v>723</v>
      </c>
      <c r="C1143" s="274" t="s">
        <v>138</v>
      </c>
      <c r="D1143" s="288" t="s">
        <v>724</v>
      </c>
      <c r="E1143" s="288">
        <v>10.7</v>
      </c>
      <c r="F1143" s="279"/>
      <c r="G1143" s="279">
        <v>6.98</v>
      </c>
      <c r="H1143" s="279">
        <v>10.220000000000001</v>
      </c>
      <c r="I1143" s="279">
        <v>73.53</v>
      </c>
      <c r="J1143" s="274" t="s">
        <v>29</v>
      </c>
      <c r="K1143" s="346" t="s">
        <v>716</v>
      </c>
    </row>
    <row r="1144" spans="1:11" s="194" customFormat="1" ht="12.75" x14ac:dyDescent="0.2">
      <c r="A1144" s="275" t="s">
        <v>614</v>
      </c>
      <c r="B1144" s="275" t="s">
        <v>741</v>
      </c>
      <c r="C1144" s="274" t="s">
        <v>161</v>
      </c>
      <c r="D1144" s="288" t="s">
        <v>742</v>
      </c>
      <c r="E1144" s="288">
        <v>9.84</v>
      </c>
      <c r="F1144" s="279"/>
      <c r="G1144" s="279">
        <v>4.6399999999999997</v>
      </c>
      <c r="H1144" s="279">
        <v>9.18</v>
      </c>
      <c r="I1144" s="279">
        <v>54.43</v>
      </c>
      <c r="J1144" s="274" t="s">
        <v>29</v>
      </c>
      <c r="K1144" s="346" t="s">
        <v>716</v>
      </c>
    </row>
    <row r="1145" spans="1:11" s="194" customFormat="1" ht="12.75" x14ac:dyDescent="0.2">
      <c r="A1145" s="275" t="s">
        <v>614</v>
      </c>
      <c r="B1145" s="275" t="s">
        <v>1089</v>
      </c>
      <c r="C1145" s="274" t="s">
        <v>470</v>
      </c>
      <c r="D1145" s="288" t="s">
        <v>1090</v>
      </c>
      <c r="E1145" s="288">
        <v>6</v>
      </c>
      <c r="F1145" s="279"/>
      <c r="G1145" s="279">
        <v>1.1499999999999999</v>
      </c>
      <c r="H1145" s="279">
        <v>2.2000000000000002</v>
      </c>
      <c r="I1145" s="279">
        <v>22.06</v>
      </c>
      <c r="J1145" s="274" t="s">
        <v>29</v>
      </c>
      <c r="K1145" s="346" t="s">
        <v>716</v>
      </c>
    </row>
    <row r="1146" spans="1:11" s="194" customFormat="1" ht="12.75" x14ac:dyDescent="0.2">
      <c r="A1146" s="275" t="s">
        <v>614</v>
      </c>
      <c r="B1146" s="275" t="s">
        <v>773</v>
      </c>
      <c r="C1146" s="274" t="s">
        <v>189</v>
      </c>
      <c r="D1146" s="288" t="s">
        <v>774</v>
      </c>
      <c r="E1146" s="288">
        <v>6.15</v>
      </c>
      <c r="F1146" s="279"/>
      <c r="G1146" s="279">
        <v>1.51</v>
      </c>
      <c r="H1146" s="279">
        <v>2.2400000000000002</v>
      </c>
      <c r="I1146" s="279">
        <v>22.06</v>
      </c>
      <c r="J1146" s="274" t="s">
        <v>29</v>
      </c>
      <c r="K1146" s="346" t="s">
        <v>716</v>
      </c>
    </row>
    <row r="1147" spans="1:11" s="194" customFormat="1" ht="12.75" x14ac:dyDescent="0.2">
      <c r="A1147" s="275" t="s">
        <v>614</v>
      </c>
      <c r="B1147" s="275" t="s">
        <v>729</v>
      </c>
      <c r="C1147" s="274" t="s">
        <v>147</v>
      </c>
      <c r="D1147" s="288" t="s">
        <v>730</v>
      </c>
      <c r="E1147" s="288">
        <v>7.19</v>
      </c>
      <c r="F1147" s="279"/>
      <c r="G1147" s="279">
        <v>2.11</v>
      </c>
      <c r="H1147" s="279">
        <v>2.25</v>
      </c>
      <c r="I1147" s="279">
        <v>17.649999999999999</v>
      </c>
      <c r="J1147" s="274" t="s">
        <v>29</v>
      </c>
      <c r="K1147" s="346" t="s">
        <v>716</v>
      </c>
    </row>
    <row r="1148" spans="1:11" s="194" customFormat="1" ht="12.75" x14ac:dyDescent="0.2">
      <c r="A1148" s="275" t="s">
        <v>614</v>
      </c>
      <c r="B1148" s="275" t="s">
        <v>719</v>
      </c>
      <c r="C1148" s="274" t="s">
        <v>134</v>
      </c>
      <c r="D1148" s="288" t="s">
        <v>720</v>
      </c>
      <c r="E1148" s="288">
        <v>6.08</v>
      </c>
      <c r="F1148" s="279"/>
      <c r="G1148" s="279">
        <v>1.17</v>
      </c>
      <c r="H1148" s="279">
        <v>2.11</v>
      </c>
      <c r="I1148" s="279">
        <v>22.06</v>
      </c>
      <c r="J1148" s="274" t="s">
        <v>29</v>
      </c>
      <c r="K1148" s="346" t="s">
        <v>716</v>
      </c>
    </row>
    <row r="1149" spans="1:11" s="194" customFormat="1" ht="12.75" x14ac:dyDescent="0.2">
      <c r="A1149" s="275" t="s">
        <v>614</v>
      </c>
      <c r="B1149" s="275" t="s">
        <v>727</v>
      </c>
      <c r="C1149" s="274" t="s">
        <v>143</v>
      </c>
      <c r="D1149" s="288" t="s">
        <v>728</v>
      </c>
      <c r="E1149" s="288">
        <v>6.82</v>
      </c>
      <c r="F1149" s="279"/>
      <c r="G1149" s="279">
        <v>1.5</v>
      </c>
      <c r="H1149" s="279">
        <v>2.2000000000000002</v>
      </c>
      <c r="I1149" s="279">
        <v>20.59</v>
      </c>
      <c r="J1149" s="274" t="s">
        <v>29</v>
      </c>
      <c r="K1149" s="346" t="s">
        <v>716</v>
      </c>
    </row>
    <row r="1150" spans="1:11" s="194" customFormat="1" ht="12.75" x14ac:dyDescent="0.2">
      <c r="A1150" s="275" t="s">
        <v>614</v>
      </c>
      <c r="B1150" s="275" t="s">
        <v>735</v>
      </c>
      <c r="C1150" s="274" t="s">
        <v>154</v>
      </c>
      <c r="D1150" s="288" t="s">
        <v>736</v>
      </c>
      <c r="E1150" s="288">
        <v>9.2100000000000009</v>
      </c>
      <c r="F1150" s="279">
        <v>7.38</v>
      </c>
      <c r="G1150" s="279">
        <v>3.79</v>
      </c>
      <c r="H1150" s="279">
        <v>5.16</v>
      </c>
      <c r="I1150" s="279">
        <v>30.89</v>
      </c>
      <c r="J1150" s="274" t="s">
        <v>29</v>
      </c>
      <c r="K1150" s="346" t="s">
        <v>716</v>
      </c>
    </row>
    <row r="1151" spans="1:11" s="194" customFormat="1" ht="12.75" x14ac:dyDescent="0.2">
      <c r="A1151" s="275" t="s">
        <v>614</v>
      </c>
      <c r="B1151" s="275" t="s">
        <v>717</v>
      </c>
      <c r="C1151" s="274" t="s">
        <v>129</v>
      </c>
      <c r="D1151" s="288" t="s">
        <v>718</v>
      </c>
      <c r="E1151" s="288">
        <v>5.99</v>
      </c>
      <c r="F1151" s="279"/>
      <c r="G1151" s="279">
        <v>1.45</v>
      </c>
      <c r="H1151" s="279">
        <v>2.4300000000000002</v>
      </c>
      <c r="I1151" s="279">
        <v>17.28</v>
      </c>
      <c r="J1151" s="274" t="s">
        <v>29</v>
      </c>
      <c r="K1151" s="346" t="s">
        <v>716</v>
      </c>
    </row>
    <row r="1152" spans="1:11" s="194" customFormat="1" ht="12.75" x14ac:dyDescent="0.2">
      <c r="A1152" s="275" t="s">
        <v>614</v>
      </c>
      <c r="B1152" s="275" t="s">
        <v>809</v>
      </c>
      <c r="C1152" s="274" t="s">
        <v>225</v>
      </c>
      <c r="D1152" s="288" t="s">
        <v>810</v>
      </c>
      <c r="E1152" s="288">
        <v>14.25</v>
      </c>
      <c r="F1152" s="279">
        <v>11.42</v>
      </c>
      <c r="G1152" s="279">
        <v>14.17</v>
      </c>
      <c r="H1152" s="279">
        <v>13.5</v>
      </c>
      <c r="I1152" s="279">
        <v>73.55</v>
      </c>
      <c r="J1152" s="274" t="s">
        <v>73</v>
      </c>
      <c r="K1152" s="346" t="s">
        <v>716</v>
      </c>
    </row>
    <row r="1153" spans="1:11" s="194" customFormat="1" ht="12.75" x14ac:dyDescent="0.2">
      <c r="A1153" s="275" t="s">
        <v>614</v>
      </c>
      <c r="B1153" s="275" t="s">
        <v>763</v>
      </c>
      <c r="C1153" s="274" t="s">
        <v>183</v>
      </c>
      <c r="D1153" s="288" t="s">
        <v>764</v>
      </c>
      <c r="E1153" s="288">
        <v>8.98</v>
      </c>
      <c r="F1153" s="279">
        <v>7.35</v>
      </c>
      <c r="G1153" s="279">
        <v>4.34</v>
      </c>
      <c r="H1153" s="279">
        <v>4.91</v>
      </c>
      <c r="I1153" s="279">
        <v>51.48</v>
      </c>
      <c r="J1153" s="274" t="s">
        <v>29</v>
      </c>
      <c r="K1153" s="346" t="s">
        <v>657</v>
      </c>
    </row>
    <row r="1154" spans="1:11" s="194" customFormat="1" ht="12.75" x14ac:dyDescent="0.2">
      <c r="A1154" s="275" t="s">
        <v>614</v>
      </c>
      <c r="B1154" s="275" t="s">
        <v>805</v>
      </c>
      <c r="C1154" s="274" t="s">
        <v>223</v>
      </c>
      <c r="D1154" s="288" t="s">
        <v>806</v>
      </c>
      <c r="E1154" s="288">
        <v>16</v>
      </c>
      <c r="F1154" s="279">
        <v>13</v>
      </c>
      <c r="G1154" s="279">
        <v>27.01</v>
      </c>
      <c r="H1154" s="279">
        <v>24.8</v>
      </c>
      <c r="I1154" s="279">
        <v>95.61</v>
      </c>
      <c r="J1154" s="274" t="s">
        <v>73</v>
      </c>
      <c r="K1154" s="346" t="s">
        <v>644</v>
      </c>
    </row>
    <row r="1155" spans="1:11" s="194" customFormat="1" ht="12.75" x14ac:dyDescent="0.2">
      <c r="A1155" s="275" t="s">
        <v>614</v>
      </c>
      <c r="B1155" s="275" t="s">
        <v>793</v>
      </c>
      <c r="C1155" s="274" t="s">
        <v>212</v>
      </c>
      <c r="D1155" s="288" t="s">
        <v>794</v>
      </c>
      <c r="E1155" s="288">
        <v>11.3</v>
      </c>
      <c r="F1155" s="279">
        <v>9.65</v>
      </c>
      <c r="G1155" s="279">
        <v>8.7100000000000009</v>
      </c>
      <c r="H1155" s="279">
        <v>9.86</v>
      </c>
      <c r="I1155" s="279">
        <v>20.59</v>
      </c>
      <c r="J1155" s="274" t="s">
        <v>73</v>
      </c>
      <c r="K1155" s="346" t="s">
        <v>657</v>
      </c>
    </row>
    <row r="1156" spans="1:11" s="194" customFormat="1" ht="12.75" x14ac:dyDescent="0.2">
      <c r="A1156" s="275" t="s">
        <v>614</v>
      </c>
      <c r="B1156" s="275" t="s">
        <v>755</v>
      </c>
      <c r="C1156" s="274" t="s">
        <v>173</v>
      </c>
      <c r="D1156" s="288" t="s">
        <v>756</v>
      </c>
      <c r="E1156" s="288">
        <v>9</v>
      </c>
      <c r="F1156" s="279">
        <v>8.35</v>
      </c>
      <c r="G1156" s="279">
        <v>4.1900000000000004</v>
      </c>
      <c r="H1156" s="279">
        <v>5.33</v>
      </c>
      <c r="I1156" s="279">
        <v>20.59</v>
      </c>
      <c r="J1156" s="274" t="s">
        <v>29</v>
      </c>
      <c r="K1156" s="346" t="s">
        <v>716</v>
      </c>
    </row>
    <row r="1157" spans="1:11" s="194" customFormat="1" ht="12.75" x14ac:dyDescent="0.2">
      <c r="A1157" s="275" t="s">
        <v>614</v>
      </c>
      <c r="B1157" s="275" t="s">
        <v>789</v>
      </c>
      <c r="C1157" s="274" t="s">
        <v>208</v>
      </c>
      <c r="D1157" s="288" t="s">
        <v>790</v>
      </c>
      <c r="E1157" s="288">
        <v>12.5</v>
      </c>
      <c r="F1157" s="279">
        <v>10.1</v>
      </c>
      <c r="G1157" s="279">
        <v>10.28</v>
      </c>
      <c r="H1157" s="279">
        <v>9.6199999999999992</v>
      </c>
      <c r="I1157" s="279">
        <v>66.19</v>
      </c>
      <c r="J1157" s="274" t="s">
        <v>73</v>
      </c>
      <c r="K1157" s="346" t="s">
        <v>644</v>
      </c>
    </row>
    <row r="1158" spans="1:11" s="194" customFormat="1" ht="12.75" x14ac:dyDescent="0.2">
      <c r="A1158" s="275" t="s">
        <v>614</v>
      </c>
      <c r="B1158" s="275" t="s">
        <v>777</v>
      </c>
      <c r="C1158" s="274" t="s">
        <v>193</v>
      </c>
      <c r="D1158" s="288" t="s">
        <v>778</v>
      </c>
      <c r="E1158" s="288">
        <v>8.1999999999999993</v>
      </c>
      <c r="F1158" s="279">
        <v>6.87</v>
      </c>
      <c r="G1158" s="279">
        <v>1.89</v>
      </c>
      <c r="H1158" s="279">
        <v>3.02</v>
      </c>
      <c r="I1158" s="279">
        <v>33.1</v>
      </c>
      <c r="J1158" s="274" t="s">
        <v>29</v>
      </c>
      <c r="K1158" s="346" t="s">
        <v>657</v>
      </c>
    </row>
    <row r="1159" spans="1:11" s="194" customFormat="1" ht="12.75" x14ac:dyDescent="0.2">
      <c r="A1159" s="275" t="s">
        <v>614</v>
      </c>
      <c r="B1159" s="275" t="s">
        <v>803</v>
      </c>
      <c r="C1159" s="274" t="s">
        <v>221</v>
      </c>
      <c r="D1159" s="288" t="s">
        <v>804</v>
      </c>
      <c r="E1159" s="288">
        <v>15.1</v>
      </c>
      <c r="F1159" s="279">
        <v>11.5</v>
      </c>
      <c r="G1159" s="279">
        <v>17.920000000000002</v>
      </c>
      <c r="H1159" s="279">
        <v>19.899999999999999</v>
      </c>
      <c r="I1159" s="279">
        <v>66.19</v>
      </c>
      <c r="J1159" s="274" t="s">
        <v>73</v>
      </c>
      <c r="K1159" s="346" t="s">
        <v>644</v>
      </c>
    </row>
    <row r="1160" spans="1:11" s="194" customFormat="1" ht="12.75" x14ac:dyDescent="0.2">
      <c r="A1160" s="275" t="s">
        <v>614</v>
      </c>
      <c r="B1160" s="275" t="s">
        <v>737</v>
      </c>
      <c r="C1160" s="274" t="s">
        <v>158</v>
      </c>
      <c r="D1160" s="288" t="s">
        <v>738</v>
      </c>
      <c r="E1160" s="288">
        <v>10.38</v>
      </c>
      <c r="F1160" s="279">
        <v>8.32</v>
      </c>
      <c r="G1160" s="279">
        <v>5.26</v>
      </c>
      <c r="H1160" s="279">
        <v>5.0199999999999996</v>
      </c>
      <c r="I1160" s="279">
        <v>66.19</v>
      </c>
      <c r="J1160" s="274" t="s">
        <v>29</v>
      </c>
      <c r="K1160" s="346" t="s">
        <v>644</v>
      </c>
    </row>
    <row r="1161" spans="1:11" s="194" customFormat="1" ht="12.75" x14ac:dyDescent="0.2">
      <c r="A1161" s="275" t="s">
        <v>614</v>
      </c>
      <c r="B1161" s="275" t="s">
        <v>795</v>
      </c>
      <c r="C1161" s="274" t="s">
        <v>213</v>
      </c>
      <c r="D1161" s="288" t="s">
        <v>796</v>
      </c>
      <c r="E1161" s="288">
        <v>16.5</v>
      </c>
      <c r="F1161" s="279">
        <v>13.37</v>
      </c>
      <c r="G1161" s="279">
        <v>43.8</v>
      </c>
      <c r="H1161" s="279">
        <v>31.97</v>
      </c>
      <c r="I1161" s="279">
        <v>72.08</v>
      </c>
      <c r="J1161" s="274" t="s">
        <v>73</v>
      </c>
      <c r="K1161" s="346" t="s">
        <v>644</v>
      </c>
    </row>
    <row r="1162" spans="1:11" s="194" customFormat="1" ht="12.75" x14ac:dyDescent="0.2">
      <c r="A1162" s="275" t="s">
        <v>614</v>
      </c>
      <c r="B1162" s="275" t="s">
        <v>787</v>
      </c>
      <c r="C1162" s="274" t="s">
        <v>207</v>
      </c>
      <c r="D1162" s="288" t="s">
        <v>788</v>
      </c>
      <c r="E1162" s="288">
        <v>11.99</v>
      </c>
      <c r="F1162" s="279">
        <v>9.26</v>
      </c>
      <c r="G1162" s="279">
        <v>8.0399999999999991</v>
      </c>
      <c r="H1162" s="279">
        <v>8.0299999999999994</v>
      </c>
      <c r="I1162" s="279">
        <v>62.52</v>
      </c>
      <c r="J1162" s="274" t="s">
        <v>73</v>
      </c>
      <c r="K1162" s="346" t="s">
        <v>644</v>
      </c>
    </row>
    <row r="1163" spans="1:11" s="194" customFormat="1" ht="12.75" x14ac:dyDescent="0.2">
      <c r="A1163" s="275" t="s">
        <v>614</v>
      </c>
      <c r="B1163" s="275" t="s">
        <v>739</v>
      </c>
      <c r="C1163" s="274" t="s">
        <v>160</v>
      </c>
      <c r="D1163" s="288" t="s">
        <v>740</v>
      </c>
      <c r="E1163" s="288">
        <v>10.99</v>
      </c>
      <c r="F1163" s="279">
        <v>9</v>
      </c>
      <c r="G1163" s="279">
        <v>6.73</v>
      </c>
      <c r="H1163" s="279">
        <v>6.61</v>
      </c>
      <c r="I1163" s="279">
        <v>47.07</v>
      </c>
      <c r="J1163" s="274" t="s">
        <v>29</v>
      </c>
      <c r="K1163" s="346" t="s">
        <v>644</v>
      </c>
    </row>
    <row r="1164" spans="1:11" s="194" customFormat="1" ht="12.75" x14ac:dyDescent="0.2">
      <c r="A1164" s="275" t="s">
        <v>614</v>
      </c>
      <c r="B1164" s="275" t="s">
        <v>783</v>
      </c>
      <c r="C1164" s="274" t="s">
        <v>201</v>
      </c>
      <c r="D1164" s="288" t="s">
        <v>784</v>
      </c>
      <c r="E1164" s="288">
        <v>9.75</v>
      </c>
      <c r="F1164" s="279">
        <v>7.85</v>
      </c>
      <c r="G1164" s="279">
        <v>5.04</v>
      </c>
      <c r="H1164" s="279">
        <v>5.8</v>
      </c>
      <c r="I1164" s="279">
        <v>47.07</v>
      </c>
      <c r="J1164" s="274" t="s">
        <v>29</v>
      </c>
      <c r="K1164" s="346" t="s">
        <v>644</v>
      </c>
    </row>
    <row r="1165" spans="1:11" s="194" customFormat="1" ht="12.75" x14ac:dyDescent="0.2">
      <c r="A1165" s="275" t="s">
        <v>614</v>
      </c>
      <c r="B1165" s="275" t="s">
        <v>797</v>
      </c>
      <c r="C1165" s="274" t="s">
        <v>215</v>
      </c>
      <c r="D1165" s="288" t="s">
        <v>798</v>
      </c>
      <c r="E1165" s="288">
        <v>9.35</v>
      </c>
      <c r="F1165" s="279">
        <v>7.44</v>
      </c>
      <c r="G1165" s="279">
        <v>5.04</v>
      </c>
      <c r="H1165" s="279">
        <v>4.22</v>
      </c>
      <c r="I1165" s="279">
        <v>64.72</v>
      </c>
      <c r="J1165" s="274" t="s">
        <v>73</v>
      </c>
      <c r="K1165" s="346" t="s">
        <v>716</v>
      </c>
    </row>
    <row r="1166" spans="1:11" s="194" customFormat="1" ht="12.75" x14ac:dyDescent="0.2">
      <c r="A1166" s="275" t="s">
        <v>614</v>
      </c>
      <c r="B1166" s="275" t="s">
        <v>781</v>
      </c>
      <c r="C1166" s="274" t="s">
        <v>199</v>
      </c>
      <c r="D1166" s="288" t="s">
        <v>782</v>
      </c>
      <c r="E1166" s="288">
        <v>13.04</v>
      </c>
      <c r="F1166" s="279">
        <v>10.5</v>
      </c>
      <c r="G1166" s="279">
        <v>11.54</v>
      </c>
      <c r="H1166" s="279">
        <v>13.42</v>
      </c>
      <c r="I1166" s="279">
        <v>117.68</v>
      </c>
      <c r="J1166" s="274" t="s">
        <v>29</v>
      </c>
      <c r="K1166" s="346" t="s">
        <v>644</v>
      </c>
    </row>
    <row r="1167" spans="1:11" s="194" customFormat="1" ht="12.75" x14ac:dyDescent="0.2">
      <c r="A1167" s="275" t="s">
        <v>614</v>
      </c>
      <c r="B1167" s="275" t="s">
        <v>799</v>
      </c>
      <c r="C1167" s="274" t="s">
        <v>217</v>
      </c>
      <c r="D1167" s="288" t="s">
        <v>800</v>
      </c>
      <c r="E1167" s="288">
        <v>12.53</v>
      </c>
      <c r="F1167" s="279">
        <v>8.98</v>
      </c>
      <c r="G1167" s="279">
        <v>10.79</v>
      </c>
      <c r="H1167" s="279">
        <v>19.93</v>
      </c>
      <c r="I1167" s="279">
        <v>55.16</v>
      </c>
      <c r="J1167" s="274" t="s">
        <v>73</v>
      </c>
      <c r="K1167" s="346" t="s">
        <v>644</v>
      </c>
    </row>
    <row r="1168" spans="1:11" s="194" customFormat="1" ht="12.75" x14ac:dyDescent="0.2">
      <c r="A1168" s="275" t="s">
        <v>614</v>
      </c>
      <c r="B1168" s="275" t="s">
        <v>751</v>
      </c>
      <c r="C1168" s="274" t="s">
        <v>169</v>
      </c>
      <c r="D1168" s="288" t="s">
        <v>752</v>
      </c>
      <c r="E1168" s="288">
        <v>7.4</v>
      </c>
      <c r="F1168" s="279">
        <v>6.5</v>
      </c>
      <c r="G1168" s="279">
        <v>2.4</v>
      </c>
      <c r="H1168" s="279">
        <v>4.8600000000000003</v>
      </c>
      <c r="I1168" s="279">
        <v>16.18</v>
      </c>
      <c r="J1168" s="274" t="s">
        <v>29</v>
      </c>
      <c r="K1168" s="346" t="s">
        <v>657</v>
      </c>
    </row>
    <row r="1169" spans="1:11" s="194" customFormat="1" ht="12.75" x14ac:dyDescent="0.2">
      <c r="A1169" s="275" t="s">
        <v>614</v>
      </c>
      <c r="B1169" s="275" t="s">
        <v>791</v>
      </c>
      <c r="C1169" s="274" t="s">
        <v>210</v>
      </c>
      <c r="D1169" s="288" t="s">
        <v>792</v>
      </c>
      <c r="E1169" s="288">
        <v>13.38</v>
      </c>
      <c r="F1169" s="279">
        <v>11.01</v>
      </c>
      <c r="G1169" s="279">
        <v>12.72</v>
      </c>
      <c r="H1169" s="279">
        <v>17.329999999999998</v>
      </c>
      <c r="I1169" s="279">
        <v>97.82</v>
      </c>
      <c r="J1169" s="274" t="s">
        <v>73</v>
      </c>
      <c r="K1169" s="346" t="s">
        <v>644</v>
      </c>
    </row>
    <row r="1170" spans="1:11" s="194" customFormat="1" ht="12.75" x14ac:dyDescent="0.2">
      <c r="A1170" s="275" t="s">
        <v>614</v>
      </c>
      <c r="B1170" s="275" t="s">
        <v>1022</v>
      </c>
      <c r="C1170" s="274" t="s">
        <v>438</v>
      </c>
      <c r="D1170" s="288" t="s">
        <v>1023</v>
      </c>
      <c r="E1170" s="288">
        <v>5.95</v>
      </c>
      <c r="F1170" s="279">
        <v>5.0999999999999996</v>
      </c>
      <c r="G1170" s="279">
        <v>1.22</v>
      </c>
      <c r="H1170" s="279">
        <v>2.39</v>
      </c>
      <c r="I1170" s="279">
        <v>13.97</v>
      </c>
      <c r="J1170" s="274" t="s">
        <v>29</v>
      </c>
      <c r="K1170" s="346" t="s">
        <v>657</v>
      </c>
    </row>
    <row r="1171" spans="1:11" s="194" customFormat="1" ht="12.75" x14ac:dyDescent="0.2">
      <c r="A1171" s="275" t="s">
        <v>614</v>
      </c>
      <c r="B1171" s="275" t="s">
        <v>775</v>
      </c>
      <c r="C1171" s="274" t="s">
        <v>191</v>
      </c>
      <c r="D1171" s="288" t="s">
        <v>776</v>
      </c>
      <c r="E1171" s="288">
        <v>13.2</v>
      </c>
      <c r="F1171" s="279">
        <v>10.98</v>
      </c>
      <c r="G1171" s="279">
        <v>12</v>
      </c>
      <c r="H1171" s="279">
        <v>15.14</v>
      </c>
      <c r="I1171" s="279">
        <v>77.23</v>
      </c>
      <c r="J1171" s="274" t="s">
        <v>29</v>
      </c>
      <c r="K1171" s="346" t="s">
        <v>644</v>
      </c>
    </row>
    <row r="1172" spans="1:11" s="194" customFormat="1" ht="12.75" x14ac:dyDescent="0.2">
      <c r="A1172" s="275" t="s">
        <v>614</v>
      </c>
      <c r="B1172" s="275" t="s">
        <v>807</v>
      </c>
      <c r="C1172" s="274" t="s">
        <v>224</v>
      </c>
      <c r="D1172" s="288" t="s">
        <v>808</v>
      </c>
      <c r="E1172" s="288">
        <v>11.99</v>
      </c>
      <c r="F1172" s="279">
        <v>9.59</v>
      </c>
      <c r="G1172" s="279">
        <v>9.16</v>
      </c>
      <c r="H1172" s="279">
        <v>11.01</v>
      </c>
      <c r="I1172" s="279">
        <v>100.03</v>
      </c>
      <c r="J1172" s="274" t="s">
        <v>73</v>
      </c>
      <c r="K1172" s="346" t="s">
        <v>644</v>
      </c>
    </row>
    <row r="1173" spans="1:11" s="194" customFormat="1" ht="12.75" x14ac:dyDescent="0.2">
      <c r="A1173" s="275" t="s">
        <v>614</v>
      </c>
      <c r="B1173" s="275" t="s">
        <v>725</v>
      </c>
      <c r="C1173" s="274" t="s">
        <v>140</v>
      </c>
      <c r="D1173" s="288" t="s">
        <v>726</v>
      </c>
      <c r="E1173" s="288">
        <v>11.98</v>
      </c>
      <c r="F1173" s="279">
        <v>10.36</v>
      </c>
      <c r="G1173" s="279">
        <v>11.22</v>
      </c>
      <c r="H1173" s="279">
        <v>9.6199999999999992</v>
      </c>
      <c r="I1173" s="279">
        <v>17.649999999999999</v>
      </c>
      <c r="J1173" s="274" t="s">
        <v>29</v>
      </c>
      <c r="K1173" s="346" t="s">
        <v>657</v>
      </c>
    </row>
    <row r="1174" spans="1:11" s="194" customFormat="1" ht="12.75" x14ac:dyDescent="0.2">
      <c r="A1174" s="275" t="s">
        <v>614</v>
      </c>
      <c r="B1174" s="275" t="s">
        <v>801</v>
      </c>
      <c r="C1174" s="274" t="s">
        <v>219</v>
      </c>
      <c r="D1174" s="288" t="s">
        <v>802</v>
      </c>
      <c r="E1174" s="288">
        <v>11.98</v>
      </c>
      <c r="F1174" s="279">
        <v>10.49</v>
      </c>
      <c r="G1174" s="279">
        <v>9.76</v>
      </c>
      <c r="H1174" s="279">
        <v>12.87</v>
      </c>
      <c r="I1174" s="279">
        <v>66.19</v>
      </c>
      <c r="J1174" s="274" t="s">
        <v>73</v>
      </c>
      <c r="K1174" s="346" t="s">
        <v>644</v>
      </c>
    </row>
    <row r="1175" spans="1:11" s="194" customFormat="1" ht="12.75" x14ac:dyDescent="0.2">
      <c r="A1175" s="275" t="s">
        <v>614</v>
      </c>
      <c r="B1175" s="275" t="s">
        <v>759</v>
      </c>
      <c r="C1175" s="274" t="s">
        <v>177</v>
      </c>
      <c r="D1175" s="288" t="s">
        <v>760</v>
      </c>
      <c r="E1175" s="288">
        <v>9.9</v>
      </c>
      <c r="F1175" s="279">
        <v>7.92</v>
      </c>
      <c r="G1175" s="279">
        <v>4.5999999999999996</v>
      </c>
      <c r="H1175" s="279">
        <v>5.4</v>
      </c>
      <c r="I1175" s="279">
        <v>44.13</v>
      </c>
      <c r="J1175" s="274" t="s">
        <v>29</v>
      </c>
      <c r="K1175" s="346" t="s">
        <v>657</v>
      </c>
    </row>
    <row r="1176" spans="1:11" s="194" customFormat="1" ht="12.75" x14ac:dyDescent="0.2">
      <c r="A1176" s="275" t="s">
        <v>614</v>
      </c>
      <c r="B1176" s="275" t="s">
        <v>761</v>
      </c>
      <c r="C1176" s="274" t="s">
        <v>179</v>
      </c>
      <c r="D1176" s="288" t="s">
        <v>762</v>
      </c>
      <c r="E1176" s="288">
        <v>8.99</v>
      </c>
      <c r="F1176" s="279">
        <v>7.81</v>
      </c>
      <c r="G1176" s="279">
        <v>5.03</v>
      </c>
      <c r="H1176" s="279">
        <v>6.3</v>
      </c>
      <c r="I1176" s="279">
        <v>25.74</v>
      </c>
      <c r="J1176" s="274" t="s">
        <v>29</v>
      </c>
      <c r="K1176" s="346" t="s">
        <v>1166</v>
      </c>
    </row>
    <row r="1177" spans="1:11" s="194" customFormat="1" ht="12.75" x14ac:dyDescent="0.2">
      <c r="A1177" s="275" t="s">
        <v>614</v>
      </c>
      <c r="B1177" s="275" t="s">
        <v>1103</v>
      </c>
      <c r="C1177" s="274" t="s">
        <v>491</v>
      </c>
      <c r="D1177" s="288" t="s">
        <v>1104</v>
      </c>
      <c r="E1177" s="288">
        <v>6.15</v>
      </c>
      <c r="F1177" s="279"/>
      <c r="G1177" s="279">
        <v>1.49</v>
      </c>
      <c r="H1177" s="279">
        <v>2.42</v>
      </c>
      <c r="I1177" s="279">
        <v>19.86</v>
      </c>
      <c r="J1177" s="274" t="s">
        <v>29</v>
      </c>
      <c r="K1177" s="346" t="s">
        <v>716</v>
      </c>
    </row>
    <row r="1178" spans="1:11" s="194" customFormat="1" ht="12.75" x14ac:dyDescent="0.2">
      <c r="A1178" s="275" t="s">
        <v>614</v>
      </c>
      <c r="B1178" s="275" t="s">
        <v>1010</v>
      </c>
      <c r="C1178" s="274" t="s">
        <v>418</v>
      </c>
      <c r="D1178" s="288" t="s">
        <v>1011</v>
      </c>
      <c r="E1178" s="288">
        <v>4.2300000000000004</v>
      </c>
      <c r="F1178" s="279"/>
      <c r="G1178" s="279">
        <v>0.5</v>
      </c>
      <c r="H1178" s="279">
        <v>0.94</v>
      </c>
      <c r="I1178" s="279">
        <v>14.71</v>
      </c>
      <c r="J1178" s="274" t="s">
        <v>29</v>
      </c>
      <c r="K1178" s="346" t="s">
        <v>716</v>
      </c>
    </row>
    <row r="1179" spans="1:11" s="194" customFormat="1" ht="12.75" x14ac:dyDescent="0.2">
      <c r="A1179" s="275" t="s">
        <v>614</v>
      </c>
      <c r="B1179" s="275" t="s">
        <v>731</v>
      </c>
      <c r="C1179" s="274" t="s">
        <v>152</v>
      </c>
      <c r="D1179" s="288" t="s">
        <v>732</v>
      </c>
      <c r="E1179" s="288">
        <v>4.22</v>
      </c>
      <c r="F1179" s="279"/>
      <c r="G1179" s="279">
        <v>0.54</v>
      </c>
      <c r="H1179" s="279">
        <v>0.91</v>
      </c>
      <c r="I1179" s="279">
        <v>11.03</v>
      </c>
      <c r="J1179" s="274" t="s">
        <v>29</v>
      </c>
      <c r="K1179" s="346" t="s">
        <v>716</v>
      </c>
    </row>
    <row r="1180" spans="1:11" s="194" customFormat="1" ht="12.75" x14ac:dyDescent="0.2">
      <c r="A1180" s="275" t="s">
        <v>614</v>
      </c>
      <c r="B1180" s="275" t="s">
        <v>745</v>
      </c>
      <c r="C1180" s="274" t="s">
        <v>165</v>
      </c>
      <c r="D1180" s="288" t="s">
        <v>746</v>
      </c>
      <c r="E1180" s="288">
        <v>6.03</v>
      </c>
      <c r="F1180" s="279">
        <v>5.95</v>
      </c>
      <c r="G1180" s="279">
        <v>1.52</v>
      </c>
      <c r="H1180" s="279">
        <v>2.81</v>
      </c>
      <c r="I1180" s="279">
        <v>18.39</v>
      </c>
      <c r="J1180" s="274" t="s">
        <v>29</v>
      </c>
      <c r="K1180" s="346" t="s">
        <v>657</v>
      </c>
    </row>
    <row r="1181" spans="1:11" s="194" customFormat="1" ht="12.75" x14ac:dyDescent="0.2">
      <c r="A1181" s="275" t="s">
        <v>614</v>
      </c>
      <c r="B1181" s="275" t="s">
        <v>771</v>
      </c>
      <c r="C1181" s="274" t="s">
        <v>579</v>
      </c>
      <c r="D1181" s="288" t="s">
        <v>772</v>
      </c>
      <c r="E1181" s="288">
        <v>5.24</v>
      </c>
      <c r="F1181" s="279">
        <v>4.8</v>
      </c>
      <c r="G1181" s="279">
        <v>0.95</v>
      </c>
      <c r="H1181" s="279">
        <v>1.27</v>
      </c>
      <c r="I1181" s="279">
        <v>11.28</v>
      </c>
      <c r="J1181" s="274" t="s">
        <v>29</v>
      </c>
      <c r="K1181" s="346" t="s">
        <v>716</v>
      </c>
    </row>
    <row r="1182" spans="1:11" s="194" customFormat="1" ht="12.75" x14ac:dyDescent="0.2">
      <c r="A1182" s="275" t="s">
        <v>614</v>
      </c>
      <c r="B1182" s="275" t="s">
        <v>747</v>
      </c>
      <c r="C1182" s="274" t="s">
        <v>580</v>
      </c>
      <c r="D1182" s="288" t="s">
        <v>748</v>
      </c>
      <c r="E1182" s="288">
        <v>9.9499999999999993</v>
      </c>
      <c r="F1182" s="279">
        <v>8.9600000000000009</v>
      </c>
      <c r="G1182" s="279">
        <v>6.24</v>
      </c>
      <c r="H1182" s="279">
        <v>10.1</v>
      </c>
      <c r="I1182" s="279">
        <v>29.41</v>
      </c>
      <c r="J1182" s="274" t="s">
        <v>29</v>
      </c>
      <c r="K1182" s="346" t="s">
        <v>713</v>
      </c>
    </row>
    <row r="1183" spans="1:11" s="194" customFormat="1" ht="12.75" x14ac:dyDescent="0.2">
      <c r="A1183" s="275" t="s">
        <v>614</v>
      </c>
      <c r="B1183" s="275" t="s">
        <v>1183</v>
      </c>
      <c r="C1183" s="274" t="s">
        <v>1167</v>
      </c>
      <c r="D1183" s="288" t="s">
        <v>1168</v>
      </c>
      <c r="E1183" s="288">
        <v>8.99</v>
      </c>
      <c r="F1183" s="279">
        <v>7.81</v>
      </c>
      <c r="G1183" s="279">
        <v>5.03</v>
      </c>
      <c r="H1183" s="279"/>
      <c r="I1183" s="279">
        <v>44.12</v>
      </c>
      <c r="J1183" s="274" t="s">
        <v>29</v>
      </c>
      <c r="K1183" s="346" t="s">
        <v>1169</v>
      </c>
    </row>
    <row r="1184" spans="1:11" s="194" customFormat="1" ht="12.75" x14ac:dyDescent="0.2">
      <c r="A1184" s="275" t="s">
        <v>614</v>
      </c>
      <c r="B1184" s="275" t="s">
        <v>1291</v>
      </c>
      <c r="C1184" s="274" t="s">
        <v>1193</v>
      </c>
      <c r="D1184" s="288" t="s">
        <v>1194</v>
      </c>
      <c r="E1184" s="288">
        <v>6.7</v>
      </c>
      <c r="F1184" s="279"/>
      <c r="G1184" s="279">
        <v>1.82</v>
      </c>
      <c r="H1184" s="279"/>
      <c r="I1184" s="279">
        <v>22.06</v>
      </c>
      <c r="J1184" s="274" t="s">
        <v>29</v>
      </c>
      <c r="K1184" s="346" t="s">
        <v>713</v>
      </c>
    </row>
    <row r="1185" spans="1:11" s="235" customFormat="1" x14ac:dyDescent="0.25">
      <c r="A1185" s="277" t="s">
        <v>1292</v>
      </c>
      <c r="B1185" s="208"/>
      <c r="C1185" s="278" t="s">
        <v>1328</v>
      </c>
      <c r="D1185" s="291"/>
      <c r="E1185" s="277">
        <v>446.02000000000004</v>
      </c>
      <c r="F1185" s="277">
        <v>267.62</v>
      </c>
      <c r="G1185" s="277">
        <v>311.30999999999995</v>
      </c>
      <c r="H1185" s="277">
        <v>349.31000000000006</v>
      </c>
      <c r="I1185" s="277">
        <v>2065.7900000000004</v>
      </c>
      <c r="J1185" s="298"/>
      <c r="K1185" s="347"/>
    </row>
    <row r="1186" spans="1:11" s="194" customFormat="1" ht="12.75" x14ac:dyDescent="0.2">
      <c r="A1186" s="21" t="s">
        <v>615</v>
      </c>
      <c r="B1186" s="21" t="s">
        <v>813</v>
      </c>
      <c r="C1186" s="225" t="s">
        <v>232</v>
      </c>
      <c r="D1186" s="287" t="s">
        <v>814</v>
      </c>
      <c r="E1186" s="287">
        <v>7.3</v>
      </c>
      <c r="F1186" s="233">
        <v>5.96</v>
      </c>
      <c r="G1186" s="233">
        <v>1.88</v>
      </c>
      <c r="H1186" s="233">
        <v>2.48</v>
      </c>
      <c r="I1186" s="233">
        <v>27.21</v>
      </c>
      <c r="J1186" s="225" t="s">
        <v>29</v>
      </c>
      <c r="K1186" s="341" t="s">
        <v>657</v>
      </c>
    </row>
    <row r="1187" spans="1:11" s="194" customFormat="1" ht="12.75" x14ac:dyDescent="0.2">
      <c r="A1187" s="21" t="s">
        <v>615</v>
      </c>
      <c r="B1187" s="21" t="s">
        <v>811</v>
      </c>
      <c r="C1187" s="225" t="s">
        <v>229</v>
      </c>
      <c r="D1187" s="287" t="s">
        <v>812</v>
      </c>
      <c r="E1187" s="287">
        <v>6.37</v>
      </c>
      <c r="F1187" s="233">
        <v>5.7</v>
      </c>
      <c r="G1187" s="233">
        <v>1.97</v>
      </c>
      <c r="H1187" s="233">
        <v>2.95</v>
      </c>
      <c r="I1187" s="233">
        <v>23.54</v>
      </c>
      <c r="J1187" s="225" t="s">
        <v>29</v>
      </c>
      <c r="K1187" s="341" t="s">
        <v>657</v>
      </c>
    </row>
    <row r="1188" spans="1:11" s="235" customFormat="1" x14ac:dyDescent="0.25">
      <c r="A1188" s="277" t="s">
        <v>1293</v>
      </c>
      <c r="B1188" s="208"/>
      <c r="C1188" s="278" t="s">
        <v>1265</v>
      </c>
      <c r="D1188" s="291"/>
      <c r="E1188" s="277">
        <v>13.67</v>
      </c>
      <c r="F1188" s="277">
        <v>11.66</v>
      </c>
      <c r="G1188" s="277">
        <v>3.8499999999999996</v>
      </c>
      <c r="H1188" s="277">
        <v>5.43</v>
      </c>
      <c r="I1188" s="277">
        <v>50.75</v>
      </c>
      <c r="J1188" s="298"/>
      <c r="K1188" s="347"/>
    </row>
    <row r="1189" spans="1:11" s="194" customFormat="1" ht="12.75" x14ac:dyDescent="0.2">
      <c r="A1189" s="275" t="s">
        <v>815</v>
      </c>
      <c r="B1189" s="275" t="s">
        <v>836</v>
      </c>
      <c r="C1189" s="274" t="s">
        <v>259</v>
      </c>
      <c r="D1189" s="288" t="s">
        <v>837</v>
      </c>
      <c r="E1189" s="288">
        <v>9.4</v>
      </c>
      <c r="F1189" s="279"/>
      <c r="G1189" s="279">
        <v>5.28</v>
      </c>
      <c r="H1189" s="279">
        <v>8.09</v>
      </c>
      <c r="I1189" s="279">
        <v>67.67</v>
      </c>
      <c r="J1189" s="274" t="s">
        <v>29</v>
      </c>
      <c r="K1189" s="346" t="s">
        <v>716</v>
      </c>
    </row>
    <row r="1190" spans="1:11" s="194" customFormat="1" ht="12.75" x14ac:dyDescent="0.2">
      <c r="A1190" s="275" t="s">
        <v>815</v>
      </c>
      <c r="B1190" s="275" t="s">
        <v>842</v>
      </c>
      <c r="C1190" s="274" t="s">
        <v>264</v>
      </c>
      <c r="D1190" s="288" t="s">
        <v>843</v>
      </c>
      <c r="E1190" s="288">
        <v>13.5</v>
      </c>
      <c r="F1190" s="279">
        <v>10.199999999999999</v>
      </c>
      <c r="G1190" s="279">
        <v>14.1</v>
      </c>
      <c r="H1190" s="279">
        <v>12.4</v>
      </c>
      <c r="I1190" s="279">
        <v>99.26</v>
      </c>
      <c r="J1190" s="274" t="s">
        <v>29</v>
      </c>
      <c r="K1190" s="346" t="s">
        <v>716</v>
      </c>
    </row>
    <row r="1191" spans="1:11" s="194" customFormat="1" ht="12.75" x14ac:dyDescent="0.2">
      <c r="A1191" s="275" t="s">
        <v>815</v>
      </c>
      <c r="B1191" s="275" t="s">
        <v>838</v>
      </c>
      <c r="C1191" s="274" t="s">
        <v>261</v>
      </c>
      <c r="D1191" s="288" t="s">
        <v>839</v>
      </c>
      <c r="E1191" s="288">
        <v>5.99</v>
      </c>
      <c r="F1191" s="279"/>
      <c r="G1191" s="279">
        <v>1.45</v>
      </c>
      <c r="H1191" s="279">
        <v>2.4300000000000002</v>
      </c>
      <c r="I1191" s="279">
        <v>11.77</v>
      </c>
      <c r="J1191" s="274" t="s">
        <v>29</v>
      </c>
      <c r="K1191" s="346" t="s">
        <v>716</v>
      </c>
    </row>
    <row r="1192" spans="1:11" s="194" customFormat="1" ht="12.75" x14ac:dyDescent="0.2">
      <c r="A1192" s="275" t="s">
        <v>815</v>
      </c>
      <c r="B1192" s="275" t="s">
        <v>844</v>
      </c>
      <c r="C1192" s="274" t="s">
        <v>267</v>
      </c>
      <c r="D1192" s="288" t="s">
        <v>845</v>
      </c>
      <c r="E1192" s="288">
        <v>10.48</v>
      </c>
      <c r="F1192" s="279">
        <v>9.25</v>
      </c>
      <c r="G1192" s="279">
        <v>5.88</v>
      </c>
      <c r="H1192" s="279">
        <v>7.88</v>
      </c>
      <c r="I1192" s="279">
        <v>33.1</v>
      </c>
      <c r="J1192" s="274" t="s">
        <v>29</v>
      </c>
      <c r="K1192" s="346" t="s">
        <v>716</v>
      </c>
    </row>
    <row r="1193" spans="1:11" s="194" customFormat="1" ht="12.75" x14ac:dyDescent="0.2">
      <c r="A1193" s="275" t="s">
        <v>815</v>
      </c>
      <c r="B1193" s="275" t="s">
        <v>818</v>
      </c>
      <c r="C1193" s="274" t="s">
        <v>238</v>
      </c>
      <c r="D1193" s="288" t="s">
        <v>819</v>
      </c>
      <c r="E1193" s="288">
        <v>9.1999999999999993</v>
      </c>
      <c r="F1193" s="279">
        <v>7.4</v>
      </c>
      <c r="G1193" s="279">
        <v>4.4400000000000004</v>
      </c>
      <c r="H1193" s="279">
        <v>4.78</v>
      </c>
      <c r="I1193" s="279">
        <v>36.770000000000003</v>
      </c>
      <c r="J1193" s="274" t="s">
        <v>29</v>
      </c>
      <c r="K1193" s="346" t="s">
        <v>716</v>
      </c>
    </row>
    <row r="1194" spans="1:11" s="194" customFormat="1" ht="12.75" x14ac:dyDescent="0.2">
      <c r="A1194" s="275" t="s">
        <v>815</v>
      </c>
      <c r="B1194" s="275" t="s">
        <v>848</v>
      </c>
      <c r="C1194" s="274" t="s">
        <v>273</v>
      </c>
      <c r="D1194" s="288" t="s">
        <v>849</v>
      </c>
      <c r="E1194" s="288">
        <v>12.95</v>
      </c>
      <c r="F1194" s="279"/>
      <c r="G1194" s="279">
        <v>15.18</v>
      </c>
      <c r="H1194" s="279">
        <v>8.94</v>
      </c>
      <c r="I1194" s="279">
        <v>66.19</v>
      </c>
      <c r="J1194" s="274" t="s">
        <v>59</v>
      </c>
      <c r="K1194" s="346" t="s">
        <v>644</v>
      </c>
    </row>
    <row r="1195" spans="1:11" s="194" customFormat="1" ht="12.75" x14ac:dyDescent="0.2">
      <c r="A1195" s="275" t="s">
        <v>815</v>
      </c>
      <c r="B1195" s="275" t="s">
        <v>850</v>
      </c>
      <c r="C1195" s="274" t="s">
        <v>275</v>
      </c>
      <c r="D1195" s="288" t="s">
        <v>851</v>
      </c>
      <c r="E1195" s="288">
        <v>25</v>
      </c>
      <c r="F1195" s="279">
        <v>20.3</v>
      </c>
      <c r="G1195" s="279">
        <v>157.41999999999999</v>
      </c>
      <c r="H1195" s="279">
        <v>73.489999999999995</v>
      </c>
      <c r="I1195" s="279">
        <v>156.66</v>
      </c>
      <c r="J1195" s="274" t="s">
        <v>79</v>
      </c>
      <c r="K1195" s="346" t="s">
        <v>644</v>
      </c>
    </row>
    <row r="1196" spans="1:11" s="194" customFormat="1" ht="12.75" x14ac:dyDescent="0.2">
      <c r="A1196" s="275" t="s">
        <v>815</v>
      </c>
      <c r="B1196" s="275" t="s">
        <v>846</v>
      </c>
      <c r="C1196" s="274" t="s">
        <v>269</v>
      </c>
      <c r="D1196" s="288" t="s">
        <v>847</v>
      </c>
      <c r="E1196" s="288">
        <v>11.85</v>
      </c>
      <c r="F1196" s="279">
        <v>9.6</v>
      </c>
      <c r="G1196" s="279">
        <v>6.31</v>
      </c>
      <c r="H1196" s="279">
        <v>8.89</v>
      </c>
      <c r="I1196" s="279">
        <v>44.13</v>
      </c>
      <c r="J1196" s="274" t="s">
        <v>29</v>
      </c>
      <c r="K1196" s="346" t="s">
        <v>657</v>
      </c>
    </row>
    <row r="1197" spans="1:11" s="194" customFormat="1" ht="12.75" x14ac:dyDescent="0.2">
      <c r="A1197" s="275" t="s">
        <v>815</v>
      </c>
      <c r="B1197" s="275" t="s">
        <v>826</v>
      </c>
      <c r="C1197" s="274" t="s">
        <v>587</v>
      </c>
      <c r="D1197" s="288" t="s">
        <v>827</v>
      </c>
      <c r="E1197" s="288">
        <v>10</v>
      </c>
      <c r="F1197" s="279"/>
      <c r="G1197" s="279">
        <v>5.05</v>
      </c>
      <c r="H1197" s="279">
        <v>5.55</v>
      </c>
      <c r="I1197" s="279">
        <v>23.54</v>
      </c>
      <c r="J1197" s="274" t="s">
        <v>29</v>
      </c>
      <c r="K1197" s="346" t="s">
        <v>716</v>
      </c>
    </row>
    <row r="1198" spans="1:11" s="194" customFormat="1" ht="12.75" x14ac:dyDescent="0.2">
      <c r="A1198" s="275" t="s">
        <v>815</v>
      </c>
      <c r="B1198" s="275" t="s">
        <v>688</v>
      </c>
      <c r="C1198" s="274" t="s">
        <v>689</v>
      </c>
      <c r="D1198" s="288" t="s">
        <v>690</v>
      </c>
      <c r="E1198" s="288">
        <v>14.46</v>
      </c>
      <c r="F1198" s="279">
        <v>12.64</v>
      </c>
      <c r="G1198" s="279">
        <v>14</v>
      </c>
      <c r="H1198" s="279">
        <v>13.62</v>
      </c>
      <c r="I1198" s="279">
        <v>89.73</v>
      </c>
      <c r="J1198" s="274" t="s">
        <v>29</v>
      </c>
      <c r="K1198" s="346" t="s">
        <v>657</v>
      </c>
    </row>
    <row r="1199" spans="1:11" s="194" customFormat="1" ht="12.75" x14ac:dyDescent="0.2">
      <c r="A1199" s="275" t="s">
        <v>815</v>
      </c>
      <c r="B1199" s="275" t="s">
        <v>1294</v>
      </c>
      <c r="C1199" s="274" t="s">
        <v>1197</v>
      </c>
      <c r="D1199" s="288" t="s">
        <v>1198</v>
      </c>
      <c r="E1199" s="288">
        <v>9</v>
      </c>
      <c r="F1199" s="279">
        <v>8.1</v>
      </c>
      <c r="G1199" s="279">
        <v>2.12</v>
      </c>
      <c r="H1199" s="279">
        <v>2.75</v>
      </c>
      <c r="I1199" s="279">
        <v>6.62</v>
      </c>
      <c r="J1199" s="274" t="s">
        <v>29</v>
      </c>
      <c r="K1199" s="346" t="s">
        <v>657</v>
      </c>
    </row>
    <row r="1200" spans="1:11" s="194" customFormat="1" ht="12.75" x14ac:dyDescent="0.2">
      <c r="A1200" s="275" t="s">
        <v>815</v>
      </c>
      <c r="B1200" s="275" t="s">
        <v>820</v>
      </c>
      <c r="C1200" s="274" t="s">
        <v>241</v>
      </c>
      <c r="D1200" s="288" t="s">
        <v>821</v>
      </c>
      <c r="E1200" s="288">
        <v>8.0299999999999994</v>
      </c>
      <c r="F1200" s="279">
        <v>7</v>
      </c>
      <c r="G1200" s="279">
        <v>2.2799999999999998</v>
      </c>
      <c r="H1200" s="279">
        <v>2.8</v>
      </c>
      <c r="I1200" s="279">
        <v>32.36</v>
      </c>
      <c r="J1200" s="274" t="s">
        <v>29</v>
      </c>
      <c r="K1200" s="346" t="s">
        <v>657</v>
      </c>
    </row>
    <row r="1201" spans="1:11" s="194" customFormat="1" ht="12.75" x14ac:dyDescent="0.2">
      <c r="A1201" s="275" t="s">
        <v>815</v>
      </c>
      <c r="B1201" s="275" t="s">
        <v>822</v>
      </c>
      <c r="C1201" s="274" t="s">
        <v>247</v>
      </c>
      <c r="D1201" s="288" t="s">
        <v>823</v>
      </c>
      <c r="E1201" s="288">
        <v>10.99</v>
      </c>
      <c r="F1201" s="279">
        <v>9</v>
      </c>
      <c r="G1201" s="279">
        <v>6.11</v>
      </c>
      <c r="H1201" s="279">
        <v>6.61</v>
      </c>
      <c r="I1201" s="279">
        <v>44.87</v>
      </c>
      <c r="J1201" s="274" t="s">
        <v>29</v>
      </c>
      <c r="K1201" s="346" t="s">
        <v>644</v>
      </c>
    </row>
    <row r="1202" spans="1:11" s="194" customFormat="1" ht="12.75" x14ac:dyDescent="0.2">
      <c r="A1202" s="275" t="s">
        <v>815</v>
      </c>
      <c r="B1202" s="275" t="s">
        <v>852</v>
      </c>
      <c r="C1202" s="274" t="s">
        <v>257</v>
      </c>
      <c r="D1202" s="288" t="s">
        <v>853</v>
      </c>
      <c r="E1202" s="288">
        <v>17.489999999999998</v>
      </c>
      <c r="F1202" s="279">
        <v>15.41</v>
      </c>
      <c r="G1202" s="279">
        <v>34.4</v>
      </c>
      <c r="H1202" s="279">
        <v>29.46</v>
      </c>
      <c r="I1202" s="279">
        <v>91.94</v>
      </c>
      <c r="J1202" s="274" t="s">
        <v>89</v>
      </c>
      <c r="K1202" s="346" t="s">
        <v>644</v>
      </c>
    </row>
    <row r="1203" spans="1:11" s="194" customFormat="1" ht="12.75" x14ac:dyDescent="0.2">
      <c r="A1203" s="275" t="s">
        <v>815</v>
      </c>
      <c r="B1203" s="275" t="s">
        <v>834</v>
      </c>
      <c r="C1203" s="274" t="s">
        <v>256</v>
      </c>
      <c r="D1203" s="288" t="s">
        <v>835</v>
      </c>
      <c r="E1203" s="288">
        <v>11.99</v>
      </c>
      <c r="F1203" s="279">
        <v>10.49</v>
      </c>
      <c r="G1203" s="279">
        <v>9.74</v>
      </c>
      <c r="H1203" s="279">
        <v>12.53</v>
      </c>
      <c r="I1203" s="279">
        <v>55.16</v>
      </c>
      <c r="J1203" s="274" t="s">
        <v>29</v>
      </c>
      <c r="K1203" s="346" t="s">
        <v>644</v>
      </c>
    </row>
    <row r="1204" spans="1:11" s="194" customFormat="1" ht="12.75" x14ac:dyDescent="0.2">
      <c r="A1204" s="275" t="s">
        <v>815</v>
      </c>
      <c r="B1204" s="275" t="s">
        <v>824</v>
      </c>
      <c r="C1204" s="274" t="s">
        <v>585</v>
      </c>
      <c r="D1204" s="288" t="s">
        <v>825</v>
      </c>
      <c r="E1204" s="288">
        <v>11.99</v>
      </c>
      <c r="F1204" s="279"/>
      <c r="G1204" s="279">
        <v>11.83</v>
      </c>
      <c r="H1204" s="279"/>
      <c r="I1204" s="279">
        <v>51.48</v>
      </c>
      <c r="J1204" s="274" t="s">
        <v>29</v>
      </c>
      <c r="K1204" s="346" t="s">
        <v>644</v>
      </c>
    </row>
    <row r="1205" spans="1:11" s="194" customFormat="1" ht="12.75" x14ac:dyDescent="0.2">
      <c r="A1205" s="275" t="s">
        <v>815</v>
      </c>
      <c r="B1205" s="275" t="s">
        <v>1295</v>
      </c>
      <c r="C1205" s="274" t="s">
        <v>1195</v>
      </c>
      <c r="D1205" s="288" t="s">
        <v>1196</v>
      </c>
      <c r="E1205" s="288">
        <v>10.8</v>
      </c>
      <c r="F1205" s="279">
        <v>9.33</v>
      </c>
      <c r="G1205" s="279">
        <v>7.96</v>
      </c>
      <c r="H1205" s="279">
        <v>11.33</v>
      </c>
      <c r="I1205" s="279">
        <v>36.770000000000003</v>
      </c>
      <c r="J1205" s="274" t="s">
        <v>29</v>
      </c>
      <c r="K1205" s="346" t="s">
        <v>644</v>
      </c>
    </row>
    <row r="1206" spans="1:11" s="194" customFormat="1" ht="12.75" x14ac:dyDescent="0.2">
      <c r="A1206" s="275" t="s">
        <v>815</v>
      </c>
      <c r="B1206" s="275" t="s">
        <v>1321</v>
      </c>
      <c r="C1206" s="274" t="s">
        <v>1326</v>
      </c>
      <c r="D1206" s="288" t="s">
        <v>1330</v>
      </c>
      <c r="E1206" s="288">
        <v>11</v>
      </c>
      <c r="F1206" s="279">
        <v>9.4700000000000006</v>
      </c>
      <c r="G1206" s="279">
        <v>8.4600000000000009</v>
      </c>
      <c r="H1206" s="279"/>
      <c r="I1206" s="279">
        <v>36.76</v>
      </c>
      <c r="J1206" s="274" t="s">
        <v>29</v>
      </c>
      <c r="K1206" s="346" t="s">
        <v>644</v>
      </c>
    </row>
    <row r="1207" spans="1:11" s="235" customFormat="1" x14ac:dyDescent="0.25">
      <c r="A1207" s="277" t="s">
        <v>1296</v>
      </c>
      <c r="B1207" s="208"/>
      <c r="C1207" s="278" t="s">
        <v>1283</v>
      </c>
      <c r="D1207" s="291"/>
      <c r="E1207" s="277">
        <v>214.12000000000006</v>
      </c>
      <c r="F1207" s="277">
        <v>138.19</v>
      </c>
      <c r="G1207" s="277">
        <v>312.01</v>
      </c>
      <c r="H1207" s="277">
        <v>211.55000000000004</v>
      </c>
      <c r="I1207" s="277">
        <v>984.77999999999986</v>
      </c>
      <c r="J1207" s="298"/>
      <c r="K1207" s="347"/>
    </row>
    <row r="1208" spans="1:11" s="194" customFormat="1" ht="12.75" x14ac:dyDescent="0.2">
      <c r="A1208" s="21" t="s">
        <v>617</v>
      </c>
      <c r="B1208" s="21" t="s">
        <v>1297</v>
      </c>
      <c r="C1208" s="225" t="s">
        <v>1201</v>
      </c>
      <c r="D1208" s="287" t="s">
        <v>1202</v>
      </c>
      <c r="E1208" s="287">
        <v>11.99</v>
      </c>
      <c r="F1208" s="233">
        <v>11</v>
      </c>
      <c r="G1208" s="233">
        <v>9.0299999999999994</v>
      </c>
      <c r="H1208" s="233">
        <v>9.32</v>
      </c>
      <c r="I1208" s="233">
        <v>63.99</v>
      </c>
      <c r="J1208" s="225" t="s">
        <v>59</v>
      </c>
      <c r="K1208" s="341" t="s">
        <v>716</v>
      </c>
    </row>
    <row r="1209" spans="1:11" s="194" customFormat="1" ht="12.75" x14ac:dyDescent="0.2">
      <c r="A1209" s="21" t="s">
        <v>617</v>
      </c>
      <c r="B1209" s="21" t="s">
        <v>874</v>
      </c>
      <c r="C1209" s="225" t="s">
        <v>521</v>
      </c>
      <c r="D1209" s="287" t="s">
        <v>875</v>
      </c>
      <c r="E1209" s="287">
        <v>7.4</v>
      </c>
      <c r="F1209" s="233"/>
      <c r="G1209" s="233">
        <v>2.2400000000000002</v>
      </c>
      <c r="H1209" s="233">
        <v>3.18</v>
      </c>
      <c r="I1209" s="233">
        <v>40.450000000000003</v>
      </c>
      <c r="J1209" s="225" t="s">
        <v>29</v>
      </c>
      <c r="K1209" s="341" t="s">
        <v>716</v>
      </c>
    </row>
    <row r="1210" spans="1:11" s="194" customFormat="1" ht="12.75" x14ac:dyDescent="0.2">
      <c r="A1210" s="21" t="s">
        <v>617</v>
      </c>
      <c r="B1210" s="21" t="s">
        <v>866</v>
      </c>
      <c r="C1210" s="225" t="s">
        <v>285</v>
      </c>
      <c r="D1210" s="287" t="s">
        <v>867</v>
      </c>
      <c r="E1210" s="287">
        <v>9.5</v>
      </c>
      <c r="F1210" s="233">
        <v>7.8</v>
      </c>
      <c r="G1210" s="233">
        <v>3.26</v>
      </c>
      <c r="H1210" s="233">
        <v>5.17</v>
      </c>
      <c r="I1210" s="233">
        <v>47.07</v>
      </c>
      <c r="J1210" s="225" t="s">
        <v>29</v>
      </c>
      <c r="K1210" s="341" t="s">
        <v>716</v>
      </c>
    </row>
    <row r="1211" spans="1:11" s="194" customFormat="1" ht="12.75" x14ac:dyDescent="0.2">
      <c r="A1211" s="21" t="s">
        <v>617</v>
      </c>
      <c r="B1211" s="21" t="s">
        <v>882</v>
      </c>
      <c r="C1211" s="225" t="s">
        <v>62</v>
      </c>
      <c r="D1211" s="287" t="s">
        <v>883</v>
      </c>
      <c r="E1211" s="287">
        <v>26.64</v>
      </c>
      <c r="F1211" s="233">
        <v>21.8</v>
      </c>
      <c r="G1211" s="233">
        <v>89.36</v>
      </c>
      <c r="H1211" s="233">
        <v>84.14</v>
      </c>
      <c r="I1211" s="233">
        <v>301.55</v>
      </c>
      <c r="J1211" s="225" t="s">
        <v>59</v>
      </c>
      <c r="K1211" s="341" t="s">
        <v>644</v>
      </c>
    </row>
    <row r="1212" spans="1:11" s="194" customFormat="1" ht="12.75" x14ac:dyDescent="0.2">
      <c r="A1212" s="21" t="s">
        <v>617</v>
      </c>
      <c r="B1212" s="21" t="s">
        <v>872</v>
      </c>
      <c r="C1212" s="225" t="s">
        <v>295</v>
      </c>
      <c r="D1212" s="287" t="s">
        <v>873</v>
      </c>
      <c r="E1212" s="287">
        <v>9.6</v>
      </c>
      <c r="F1212" s="233">
        <v>8.23</v>
      </c>
      <c r="G1212" s="233">
        <v>5.05</v>
      </c>
      <c r="H1212" s="233">
        <v>4.5999999999999996</v>
      </c>
      <c r="I1212" s="233">
        <v>50.01</v>
      </c>
      <c r="J1212" s="225" t="s">
        <v>29</v>
      </c>
      <c r="K1212" s="341" t="s">
        <v>657</v>
      </c>
    </row>
    <row r="1213" spans="1:11" s="194" customFormat="1" ht="12.75" x14ac:dyDescent="0.2">
      <c r="A1213" s="21" t="s">
        <v>617</v>
      </c>
      <c r="B1213" s="21" t="s">
        <v>864</v>
      </c>
      <c r="C1213" s="225" t="s">
        <v>284</v>
      </c>
      <c r="D1213" s="287" t="s">
        <v>865</v>
      </c>
      <c r="E1213" s="287">
        <v>14.1</v>
      </c>
      <c r="F1213" s="233"/>
      <c r="G1213" s="233">
        <v>15.92</v>
      </c>
      <c r="H1213" s="233">
        <v>9.6199999999999992</v>
      </c>
      <c r="I1213" s="233">
        <v>69.87</v>
      </c>
      <c r="J1213" s="225" t="s">
        <v>29</v>
      </c>
      <c r="K1213" s="341" t="s">
        <v>657</v>
      </c>
    </row>
    <row r="1214" spans="1:11" s="194" customFormat="1" ht="12.75" x14ac:dyDescent="0.2">
      <c r="A1214" s="21" t="s">
        <v>617</v>
      </c>
      <c r="B1214" s="21" t="s">
        <v>890</v>
      </c>
      <c r="C1214" s="225" t="s">
        <v>402</v>
      </c>
      <c r="D1214" s="287" t="s">
        <v>891</v>
      </c>
      <c r="E1214" s="287">
        <v>14.95</v>
      </c>
      <c r="F1214" s="233">
        <v>12.26</v>
      </c>
      <c r="G1214" s="233">
        <v>18.86</v>
      </c>
      <c r="H1214" s="233">
        <v>14.98</v>
      </c>
      <c r="I1214" s="233">
        <v>69.87</v>
      </c>
      <c r="J1214" s="225" t="s">
        <v>89</v>
      </c>
      <c r="K1214" s="341" t="s">
        <v>716</v>
      </c>
    </row>
    <row r="1215" spans="1:11" s="194" customFormat="1" ht="12.75" x14ac:dyDescent="0.2">
      <c r="A1215" s="21" t="s">
        <v>617</v>
      </c>
      <c r="B1215" s="21" t="s">
        <v>1298</v>
      </c>
      <c r="C1215" s="225" t="s">
        <v>1199</v>
      </c>
      <c r="D1215" s="287" t="s">
        <v>1200</v>
      </c>
      <c r="E1215" s="287">
        <v>12.59</v>
      </c>
      <c r="F1215" s="233">
        <v>10.6</v>
      </c>
      <c r="G1215" s="233">
        <v>9.61</v>
      </c>
      <c r="H1215" s="233">
        <v>9.8699999999999992</v>
      </c>
      <c r="I1215" s="233">
        <v>136.07</v>
      </c>
      <c r="J1215" s="225" t="s">
        <v>59</v>
      </c>
      <c r="K1215" s="341" t="s">
        <v>716</v>
      </c>
    </row>
    <row r="1216" spans="1:11" s="194" customFormat="1" ht="12.75" x14ac:dyDescent="0.2">
      <c r="A1216" s="21" t="s">
        <v>617</v>
      </c>
      <c r="B1216" s="21" t="s">
        <v>886</v>
      </c>
      <c r="C1216" s="225" t="s">
        <v>397</v>
      </c>
      <c r="D1216" s="287" t="s">
        <v>887</v>
      </c>
      <c r="E1216" s="287">
        <v>12.05</v>
      </c>
      <c r="F1216" s="233">
        <v>9.27</v>
      </c>
      <c r="G1216" s="233">
        <v>8.51</v>
      </c>
      <c r="H1216" s="233">
        <v>8.68</v>
      </c>
      <c r="I1216" s="233">
        <v>80.900000000000006</v>
      </c>
      <c r="J1216" s="225" t="s">
        <v>73</v>
      </c>
      <c r="K1216" s="341" t="s">
        <v>644</v>
      </c>
    </row>
    <row r="1217" spans="1:11" s="194" customFormat="1" ht="12.75" x14ac:dyDescent="0.2">
      <c r="A1217" s="21" t="s">
        <v>617</v>
      </c>
      <c r="B1217" s="21" t="s">
        <v>876</v>
      </c>
      <c r="C1217" s="225" t="s">
        <v>349</v>
      </c>
      <c r="D1217" s="287" t="s">
        <v>877</v>
      </c>
      <c r="E1217" s="287">
        <v>7.98</v>
      </c>
      <c r="F1217" s="233"/>
      <c r="G1217" s="233">
        <v>2.2599999999999998</v>
      </c>
      <c r="H1217" s="233">
        <v>4.0599999999999996</v>
      </c>
      <c r="I1217" s="233">
        <v>47.81</v>
      </c>
      <c r="J1217" s="225" t="s">
        <v>29</v>
      </c>
      <c r="K1217" s="341" t="s">
        <v>657</v>
      </c>
    </row>
    <row r="1218" spans="1:11" s="194" customFormat="1" ht="12.75" x14ac:dyDescent="0.2">
      <c r="A1218" s="21" t="s">
        <v>617</v>
      </c>
      <c r="B1218" s="21" t="s">
        <v>888</v>
      </c>
      <c r="C1218" s="225" t="s">
        <v>592</v>
      </c>
      <c r="D1218" s="287" t="s">
        <v>889</v>
      </c>
      <c r="E1218" s="287">
        <v>21</v>
      </c>
      <c r="F1218" s="233"/>
      <c r="G1218" s="233">
        <v>59</v>
      </c>
      <c r="H1218" s="233">
        <v>56.7</v>
      </c>
      <c r="I1218" s="233">
        <v>268.45999999999998</v>
      </c>
      <c r="J1218" s="225" t="s">
        <v>86</v>
      </c>
      <c r="K1218" s="341" t="s">
        <v>657</v>
      </c>
    </row>
    <row r="1219" spans="1:11" s="194" customFormat="1" ht="12.75" x14ac:dyDescent="0.2">
      <c r="A1219" s="21" t="s">
        <v>617</v>
      </c>
      <c r="B1219" s="21" t="s">
        <v>884</v>
      </c>
      <c r="C1219" s="225" t="s">
        <v>304</v>
      </c>
      <c r="D1219" s="287" t="s">
        <v>885</v>
      </c>
      <c r="E1219" s="287">
        <v>11.49</v>
      </c>
      <c r="F1219" s="233">
        <v>9.24</v>
      </c>
      <c r="G1219" s="233">
        <v>8.17</v>
      </c>
      <c r="H1219" s="233">
        <v>10.1</v>
      </c>
      <c r="I1219" s="233">
        <v>69.87</v>
      </c>
      <c r="J1219" s="225" t="s">
        <v>73</v>
      </c>
      <c r="K1219" s="341" t="s">
        <v>644</v>
      </c>
    </row>
    <row r="1220" spans="1:11" s="194" customFormat="1" ht="12.75" x14ac:dyDescent="0.2">
      <c r="A1220" s="21" t="s">
        <v>617</v>
      </c>
      <c r="B1220" s="21" t="s">
        <v>868</v>
      </c>
      <c r="C1220" s="225" t="s">
        <v>290</v>
      </c>
      <c r="D1220" s="287" t="s">
        <v>869</v>
      </c>
      <c r="E1220" s="287">
        <v>9.9499999999999993</v>
      </c>
      <c r="F1220" s="233">
        <v>8.1</v>
      </c>
      <c r="G1220" s="233">
        <v>5.22</v>
      </c>
      <c r="H1220" s="233">
        <v>6.28</v>
      </c>
      <c r="I1220" s="233">
        <v>66.19</v>
      </c>
      <c r="J1220" s="225" t="s">
        <v>29</v>
      </c>
      <c r="K1220" s="341" t="s">
        <v>644</v>
      </c>
    </row>
    <row r="1221" spans="1:11" s="194" customFormat="1" ht="12.75" x14ac:dyDescent="0.2">
      <c r="A1221" s="21" t="s">
        <v>617</v>
      </c>
      <c r="B1221" s="21" t="s">
        <v>878</v>
      </c>
      <c r="C1221" s="225" t="s">
        <v>84</v>
      </c>
      <c r="D1221" s="287" t="s">
        <v>879</v>
      </c>
      <c r="E1221" s="287">
        <v>20</v>
      </c>
      <c r="F1221" s="233">
        <v>16.2</v>
      </c>
      <c r="G1221" s="233">
        <v>50.52</v>
      </c>
      <c r="H1221" s="233">
        <v>48.34</v>
      </c>
      <c r="I1221" s="233">
        <v>147.1</v>
      </c>
      <c r="J1221" s="225" t="s">
        <v>73</v>
      </c>
      <c r="K1221" s="341" t="s">
        <v>644</v>
      </c>
    </row>
    <row r="1222" spans="1:11" s="194" customFormat="1" ht="12.75" x14ac:dyDescent="0.2">
      <c r="A1222" s="21" t="s">
        <v>617</v>
      </c>
      <c r="B1222" s="21" t="s">
        <v>870</v>
      </c>
      <c r="C1222" s="225" t="s">
        <v>293</v>
      </c>
      <c r="D1222" s="287" t="s">
        <v>871</v>
      </c>
      <c r="E1222" s="287">
        <v>11.58</v>
      </c>
      <c r="F1222" s="233">
        <v>9.5299999999999994</v>
      </c>
      <c r="G1222" s="233">
        <v>7.37</v>
      </c>
      <c r="H1222" s="233">
        <v>8.02</v>
      </c>
      <c r="I1222" s="233">
        <v>40.450000000000003</v>
      </c>
      <c r="J1222" s="225" t="s">
        <v>29</v>
      </c>
      <c r="K1222" s="341" t="s">
        <v>644</v>
      </c>
    </row>
    <row r="1223" spans="1:11" s="194" customFormat="1" ht="12.75" x14ac:dyDescent="0.2">
      <c r="A1223" s="21" t="s">
        <v>617</v>
      </c>
      <c r="B1223" s="21" t="s">
        <v>854</v>
      </c>
      <c r="C1223" s="225" t="s">
        <v>277</v>
      </c>
      <c r="D1223" s="287" t="s">
        <v>855</v>
      </c>
      <c r="E1223" s="287">
        <v>10.76</v>
      </c>
      <c r="F1223" s="233">
        <v>8.4</v>
      </c>
      <c r="G1223" s="233">
        <v>5.8</v>
      </c>
      <c r="H1223" s="233">
        <v>8.19</v>
      </c>
      <c r="I1223" s="233">
        <v>13.24</v>
      </c>
      <c r="J1223" s="225" t="s">
        <v>29</v>
      </c>
      <c r="K1223" s="341" t="s">
        <v>644</v>
      </c>
    </row>
    <row r="1224" spans="1:11" s="194" customFormat="1" ht="12.75" x14ac:dyDescent="0.2">
      <c r="A1224" s="21" t="s">
        <v>617</v>
      </c>
      <c r="B1224" s="21" t="s">
        <v>858</v>
      </c>
      <c r="C1224" s="225" t="s">
        <v>493</v>
      </c>
      <c r="D1224" s="287" t="s">
        <v>859</v>
      </c>
      <c r="E1224" s="287">
        <v>10.69</v>
      </c>
      <c r="F1224" s="233">
        <v>8.6199999999999992</v>
      </c>
      <c r="G1224" s="233">
        <v>5.69</v>
      </c>
      <c r="H1224" s="233">
        <v>5.24</v>
      </c>
      <c r="I1224" s="233">
        <v>23.54</v>
      </c>
      <c r="J1224" s="225" t="s">
        <v>29</v>
      </c>
      <c r="K1224" s="341" t="s">
        <v>657</v>
      </c>
    </row>
    <row r="1225" spans="1:11" s="194" customFormat="1" ht="12.75" x14ac:dyDescent="0.2">
      <c r="A1225" s="21" t="s">
        <v>617</v>
      </c>
      <c r="B1225" s="21" t="s">
        <v>856</v>
      </c>
      <c r="C1225" s="225" t="s">
        <v>279</v>
      </c>
      <c r="D1225" s="287" t="s">
        <v>857</v>
      </c>
      <c r="E1225" s="287">
        <v>6.8</v>
      </c>
      <c r="F1225" s="233">
        <v>5.9</v>
      </c>
      <c r="G1225" s="233">
        <v>2</v>
      </c>
      <c r="H1225" s="233">
        <v>3.79</v>
      </c>
      <c r="I1225" s="233">
        <v>11.03</v>
      </c>
      <c r="J1225" s="225" t="s">
        <v>29</v>
      </c>
      <c r="K1225" s="341" t="s">
        <v>657</v>
      </c>
    </row>
    <row r="1226" spans="1:11" s="194" customFormat="1" ht="12.75" x14ac:dyDescent="0.2">
      <c r="A1226" s="21" t="s">
        <v>617</v>
      </c>
      <c r="B1226" s="21" t="s">
        <v>892</v>
      </c>
      <c r="C1226" s="225" t="s">
        <v>893</v>
      </c>
      <c r="D1226" s="287" t="s">
        <v>894</v>
      </c>
      <c r="E1226" s="287">
        <v>15.09</v>
      </c>
      <c r="F1226" s="233">
        <v>11.97</v>
      </c>
      <c r="G1226" s="233">
        <v>30.09</v>
      </c>
      <c r="H1226" s="233">
        <v>28.48</v>
      </c>
      <c r="I1226" s="233">
        <v>123.56</v>
      </c>
      <c r="J1226" s="225" t="s">
        <v>89</v>
      </c>
      <c r="K1226" s="341" t="s">
        <v>657</v>
      </c>
    </row>
    <row r="1227" spans="1:11" s="194" customFormat="1" ht="12.75" x14ac:dyDescent="0.2">
      <c r="A1227" s="21" t="s">
        <v>617</v>
      </c>
      <c r="B1227" s="21" t="s">
        <v>860</v>
      </c>
      <c r="C1227" s="225" t="s">
        <v>281</v>
      </c>
      <c r="D1227" s="287" t="s">
        <v>861</v>
      </c>
      <c r="E1227" s="287">
        <v>11</v>
      </c>
      <c r="F1227" s="233">
        <v>9.4499999999999993</v>
      </c>
      <c r="G1227" s="233">
        <v>7.37</v>
      </c>
      <c r="H1227" s="233">
        <v>10.54</v>
      </c>
      <c r="I1227" s="233">
        <v>25.74</v>
      </c>
      <c r="J1227" s="225" t="s">
        <v>29</v>
      </c>
      <c r="K1227" s="341" t="s">
        <v>644</v>
      </c>
    </row>
    <row r="1228" spans="1:11" s="235" customFormat="1" x14ac:dyDescent="0.25">
      <c r="A1228" s="277" t="s">
        <v>1299</v>
      </c>
      <c r="B1228" s="208"/>
      <c r="C1228" s="278" t="s">
        <v>1267</v>
      </c>
      <c r="D1228" s="291"/>
      <c r="E1228" s="277">
        <v>255.16000000000003</v>
      </c>
      <c r="F1228" s="277">
        <v>168.36999999999998</v>
      </c>
      <c r="G1228" s="277">
        <v>345.32999999999993</v>
      </c>
      <c r="H1228" s="277">
        <v>339.3</v>
      </c>
      <c r="I1228" s="277">
        <v>1696.77</v>
      </c>
      <c r="J1228" s="298"/>
      <c r="K1228" s="347"/>
    </row>
    <row r="1229" spans="1:11" s="194" customFormat="1" ht="12.75" x14ac:dyDescent="0.2">
      <c r="A1229" s="21" t="s">
        <v>618</v>
      </c>
      <c r="B1229" s="21" t="s">
        <v>897</v>
      </c>
      <c r="C1229" s="225" t="s">
        <v>308</v>
      </c>
      <c r="D1229" s="287" t="s">
        <v>898</v>
      </c>
      <c r="E1229" s="287">
        <v>14.26</v>
      </c>
      <c r="F1229" s="233">
        <v>11.85</v>
      </c>
      <c r="G1229" s="233">
        <v>21.8</v>
      </c>
      <c r="H1229" s="233">
        <v>17.03</v>
      </c>
      <c r="I1229" s="233">
        <v>154.44999999999999</v>
      </c>
      <c r="J1229" s="225" t="s">
        <v>29</v>
      </c>
      <c r="K1229" s="341" t="s">
        <v>644</v>
      </c>
    </row>
    <row r="1230" spans="1:11" s="194" customFormat="1" ht="12.75" x14ac:dyDescent="0.2">
      <c r="A1230" s="21" t="s">
        <v>618</v>
      </c>
      <c r="B1230" s="21" t="s">
        <v>828</v>
      </c>
      <c r="C1230" s="225" t="s">
        <v>248</v>
      </c>
      <c r="D1230" s="287" t="s">
        <v>829</v>
      </c>
      <c r="E1230" s="287">
        <v>11.99</v>
      </c>
      <c r="F1230" s="233">
        <v>9.4499999999999993</v>
      </c>
      <c r="G1230" s="233">
        <v>11.08</v>
      </c>
      <c r="H1230" s="233">
        <v>8.1999999999999993</v>
      </c>
      <c r="I1230" s="233">
        <v>73.55</v>
      </c>
      <c r="J1230" s="225" t="s">
        <v>29</v>
      </c>
      <c r="K1230" s="341" t="s">
        <v>716</v>
      </c>
    </row>
    <row r="1231" spans="1:11" s="194" customFormat="1" ht="12.75" x14ac:dyDescent="0.2">
      <c r="A1231" s="21" t="s">
        <v>618</v>
      </c>
      <c r="B1231" s="21" t="s">
        <v>908</v>
      </c>
      <c r="C1231" s="225" t="s">
        <v>316</v>
      </c>
      <c r="D1231" s="287" t="s">
        <v>909</v>
      </c>
      <c r="E1231" s="287">
        <v>9.25</v>
      </c>
      <c r="F1231" s="233">
        <v>7.79</v>
      </c>
      <c r="G1231" s="233">
        <v>3.88</v>
      </c>
      <c r="H1231" s="233">
        <v>4.74</v>
      </c>
      <c r="I1231" s="233">
        <v>36.770000000000003</v>
      </c>
      <c r="J1231" s="225" t="s">
        <v>29</v>
      </c>
      <c r="K1231" s="341" t="s">
        <v>657</v>
      </c>
    </row>
    <row r="1232" spans="1:11" s="194" customFormat="1" ht="12.75" x14ac:dyDescent="0.2">
      <c r="A1232" s="21" t="s">
        <v>618</v>
      </c>
      <c r="B1232" s="21" t="s">
        <v>902</v>
      </c>
      <c r="C1232" s="225" t="s">
        <v>309</v>
      </c>
      <c r="D1232" s="287" t="s">
        <v>903</v>
      </c>
      <c r="E1232" s="287">
        <v>10.7</v>
      </c>
      <c r="F1232" s="233"/>
      <c r="G1232" s="233">
        <v>5.58</v>
      </c>
      <c r="H1232" s="233">
        <v>4.92</v>
      </c>
      <c r="I1232" s="233">
        <v>55.9</v>
      </c>
      <c r="J1232" s="225" t="s">
        <v>29</v>
      </c>
      <c r="K1232" s="341" t="s">
        <v>657</v>
      </c>
    </row>
    <row r="1233" spans="1:11" s="194" customFormat="1" ht="12.75" x14ac:dyDescent="0.2">
      <c r="A1233" s="21" t="s">
        <v>618</v>
      </c>
      <c r="B1233" s="21" t="s">
        <v>906</v>
      </c>
      <c r="C1233" s="225" t="s">
        <v>314</v>
      </c>
      <c r="D1233" s="287" t="s">
        <v>907</v>
      </c>
      <c r="E1233" s="287">
        <v>11.49</v>
      </c>
      <c r="F1233" s="233">
        <v>9.24</v>
      </c>
      <c r="G1233" s="233">
        <v>7.05</v>
      </c>
      <c r="H1233" s="233">
        <v>8.0299999999999994</v>
      </c>
      <c r="I1233" s="233">
        <v>66.19</v>
      </c>
      <c r="J1233" s="225" t="s">
        <v>29</v>
      </c>
      <c r="K1233" s="341" t="s">
        <v>644</v>
      </c>
    </row>
    <row r="1234" spans="1:11" s="194" customFormat="1" ht="12.75" x14ac:dyDescent="0.2">
      <c r="A1234" s="21" t="s">
        <v>618</v>
      </c>
      <c r="B1234" s="21" t="s">
        <v>895</v>
      </c>
      <c r="C1234" s="225" t="s">
        <v>306</v>
      </c>
      <c r="D1234" s="287" t="s">
        <v>896</v>
      </c>
      <c r="E1234" s="287">
        <v>9.52</v>
      </c>
      <c r="F1234" s="233">
        <v>8.09</v>
      </c>
      <c r="G1234" s="233">
        <v>4.5599999999999996</v>
      </c>
      <c r="H1234" s="233">
        <v>6.42</v>
      </c>
      <c r="I1234" s="233">
        <v>54.48</v>
      </c>
      <c r="J1234" s="225" t="s">
        <v>29</v>
      </c>
      <c r="K1234" s="341" t="s">
        <v>657</v>
      </c>
    </row>
    <row r="1235" spans="1:11" s="194" customFormat="1" ht="12.75" x14ac:dyDescent="0.2">
      <c r="A1235" s="21" t="s">
        <v>618</v>
      </c>
      <c r="B1235" s="21" t="s">
        <v>1300</v>
      </c>
      <c r="C1235" s="225" t="s">
        <v>1203</v>
      </c>
      <c r="D1235" s="287" t="s">
        <v>1204</v>
      </c>
      <c r="E1235" s="287">
        <v>9.1999999999999993</v>
      </c>
      <c r="F1235" s="233"/>
      <c r="G1235" s="233">
        <v>2.78</v>
      </c>
      <c r="H1235" s="233">
        <v>4.1900000000000004</v>
      </c>
      <c r="I1235" s="233">
        <v>22.06</v>
      </c>
      <c r="J1235" s="225" t="s">
        <v>29</v>
      </c>
      <c r="K1235" s="341" t="s">
        <v>657</v>
      </c>
    </row>
    <row r="1236" spans="1:11" s="194" customFormat="1" ht="12.75" x14ac:dyDescent="0.2">
      <c r="A1236" s="21" t="s">
        <v>618</v>
      </c>
      <c r="B1236" s="21" t="s">
        <v>904</v>
      </c>
      <c r="C1236" s="225" t="s">
        <v>312</v>
      </c>
      <c r="D1236" s="287" t="s">
        <v>905</v>
      </c>
      <c r="E1236" s="287">
        <v>13.94</v>
      </c>
      <c r="F1236" s="233">
        <v>11.59</v>
      </c>
      <c r="G1236" s="233">
        <v>15.6</v>
      </c>
      <c r="H1236" s="233">
        <v>19.329999999999998</v>
      </c>
      <c r="I1236" s="233">
        <v>76.489999999999995</v>
      </c>
      <c r="J1236" s="225" t="s">
        <v>29</v>
      </c>
      <c r="K1236" s="341" t="s">
        <v>644</v>
      </c>
    </row>
    <row r="1237" spans="1:11" s="194" customFormat="1" ht="12.75" x14ac:dyDescent="0.2">
      <c r="A1237" s="21" t="s">
        <v>618</v>
      </c>
      <c r="B1237" s="21" t="s">
        <v>910</v>
      </c>
      <c r="C1237" s="225" t="s">
        <v>298</v>
      </c>
      <c r="D1237" s="287" t="s">
        <v>911</v>
      </c>
      <c r="E1237" s="287">
        <v>8.5</v>
      </c>
      <c r="F1237" s="233">
        <v>6.8</v>
      </c>
      <c r="G1237" s="233">
        <v>3.88</v>
      </c>
      <c r="H1237" s="233">
        <v>4.6900000000000004</v>
      </c>
      <c r="I1237" s="233">
        <v>44.13</v>
      </c>
      <c r="J1237" s="225" t="s">
        <v>29</v>
      </c>
      <c r="K1237" s="341" t="s">
        <v>657</v>
      </c>
    </row>
    <row r="1238" spans="1:11" s="235" customFormat="1" x14ac:dyDescent="0.25">
      <c r="A1238" s="277" t="s">
        <v>1301</v>
      </c>
      <c r="B1238" s="208"/>
      <c r="C1238" s="278" t="s">
        <v>1268</v>
      </c>
      <c r="D1238" s="291"/>
      <c r="E1238" s="277">
        <v>98.850000000000009</v>
      </c>
      <c r="F1238" s="277">
        <v>64.81</v>
      </c>
      <c r="G1238" s="277">
        <v>76.209999999999994</v>
      </c>
      <c r="H1238" s="277">
        <v>77.55</v>
      </c>
      <c r="I1238" s="277">
        <v>584.02</v>
      </c>
      <c r="J1238" s="298"/>
      <c r="K1238" s="347"/>
    </row>
    <row r="1239" spans="1:11" s="194" customFormat="1" ht="12.75" x14ac:dyDescent="0.2">
      <c r="A1239" s="275" t="s">
        <v>619</v>
      </c>
      <c r="B1239" s="275" t="s">
        <v>926</v>
      </c>
      <c r="C1239" s="274" t="s">
        <v>335</v>
      </c>
      <c r="D1239" s="288" t="s">
        <v>927</v>
      </c>
      <c r="E1239" s="288">
        <v>6.07</v>
      </c>
      <c r="F1239" s="279"/>
      <c r="G1239" s="279">
        <v>1.66</v>
      </c>
      <c r="H1239" s="279">
        <v>1.86</v>
      </c>
      <c r="I1239" s="279">
        <v>18.39</v>
      </c>
      <c r="J1239" s="274" t="s">
        <v>29</v>
      </c>
      <c r="K1239" s="346" t="s">
        <v>716</v>
      </c>
    </row>
    <row r="1240" spans="1:11" s="194" customFormat="1" ht="12.75" x14ac:dyDescent="0.2">
      <c r="A1240" s="275" t="s">
        <v>619</v>
      </c>
      <c r="B1240" s="275" t="s">
        <v>922</v>
      </c>
      <c r="C1240" s="274" t="s">
        <v>327</v>
      </c>
      <c r="D1240" s="288" t="s">
        <v>923</v>
      </c>
      <c r="E1240" s="288">
        <v>9.35</v>
      </c>
      <c r="F1240" s="279"/>
      <c r="G1240" s="279">
        <v>5.85</v>
      </c>
      <c r="H1240" s="279">
        <v>9.98</v>
      </c>
      <c r="I1240" s="279">
        <v>55.16</v>
      </c>
      <c r="J1240" s="274" t="s">
        <v>29</v>
      </c>
      <c r="K1240" s="346" t="s">
        <v>716</v>
      </c>
    </row>
    <row r="1241" spans="1:11" s="194" customFormat="1" ht="12.75" x14ac:dyDescent="0.2">
      <c r="A1241" s="275" t="s">
        <v>619</v>
      </c>
      <c r="B1241" s="275" t="s">
        <v>1318</v>
      </c>
      <c r="C1241" s="274" t="s">
        <v>1323</v>
      </c>
      <c r="D1241" s="288" t="s">
        <v>1331</v>
      </c>
      <c r="E1241" s="288">
        <v>7</v>
      </c>
      <c r="F1241" s="279">
        <v>5.85</v>
      </c>
      <c r="G1241" s="279">
        <v>2.44</v>
      </c>
      <c r="H1241" s="279">
        <v>1.81</v>
      </c>
      <c r="I1241" s="279">
        <v>6.62</v>
      </c>
      <c r="J1241" s="274" t="s">
        <v>29</v>
      </c>
      <c r="K1241" s="346" t="s">
        <v>657</v>
      </c>
    </row>
    <row r="1242" spans="1:11" s="194" customFormat="1" ht="12.75" x14ac:dyDescent="0.2">
      <c r="A1242" s="275" t="s">
        <v>619</v>
      </c>
      <c r="B1242" s="275" t="s">
        <v>916</v>
      </c>
      <c r="C1242" s="274" t="s">
        <v>321</v>
      </c>
      <c r="D1242" s="288" t="s">
        <v>917</v>
      </c>
      <c r="E1242" s="288">
        <v>7.25</v>
      </c>
      <c r="F1242" s="279">
        <v>5.9</v>
      </c>
      <c r="G1242" s="279">
        <v>2.2400000000000002</v>
      </c>
      <c r="H1242" s="279">
        <v>2.2599999999999998</v>
      </c>
      <c r="I1242" s="279">
        <v>11.77</v>
      </c>
      <c r="J1242" s="274" t="s">
        <v>29</v>
      </c>
      <c r="K1242" s="346" t="s">
        <v>644</v>
      </c>
    </row>
    <row r="1243" spans="1:11" s="194" customFormat="1" ht="12.75" x14ac:dyDescent="0.2">
      <c r="A1243" s="275" t="s">
        <v>619</v>
      </c>
      <c r="B1243" s="275" t="s">
        <v>936</v>
      </c>
      <c r="C1243" s="274" t="s">
        <v>594</v>
      </c>
      <c r="D1243" s="288" t="s">
        <v>937</v>
      </c>
      <c r="E1243" s="288">
        <v>10.7</v>
      </c>
      <c r="F1243" s="279">
        <v>9.5</v>
      </c>
      <c r="G1243" s="279">
        <v>7.17</v>
      </c>
      <c r="H1243" s="279">
        <v>5.51</v>
      </c>
      <c r="I1243" s="279">
        <v>18.39</v>
      </c>
      <c r="J1243" s="274" t="s">
        <v>29</v>
      </c>
      <c r="K1243" s="346" t="s">
        <v>716</v>
      </c>
    </row>
    <row r="1244" spans="1:11" s="194" customFormat="1" ht="12.75" x14ac:dyDescent="0.2">
      <c r="A1244" s="275" t="s">
        <v>619</v>
      </c>
      <c r="B1244" s="275" t="s">
        <v>940</v>
      </c>
      <c r="C1244" s="274" t="s">
        <v>343</v>
      </c>
      <c r="D1244" s="288" t="s">
        <v>941</v>
      </c>
      <c r="E1244" s="288">
        <v>13.67</v>
      </c>
      <c r="F1244" s="279">
        <v>11.2</v>
      </c>
      <c r="G1244" s="279">
        <v>16.739999999999998</v>
      </c>
      <c r="H1244" s="279">
        <v>19</v>
      </c>
      <c r="I1244" s="279">
        <v>117.68</v>
      </c>
      <c r="J1244" s="274" t="s">
        <v>29</v>
      </c>
      <c r="K1244" s="346" t="s">
        <v>644</v>
      </c>
    </row>
    <row r="1245" spans="1:11" s="194" customFormat="1" ht="12.75" x14ac:dyDescent="0.2">
      <c r="A1245" s="275" t="s">
        <v>619</v>
      </c>
      <c r="B1245" s="275" t="s">
        <v>932</v>
      </c>
      <c r="C1245" s="274" t="s">
        <v>339</v>
      </c>
      <c r="D1245" s="288" t="s">
        <v>933</v>
      </c>
      <c r="E1245" s="288">
        <v>8.7100000000000009</v>
      </c>
      <c r="F1245" s="279"/>
      <c r="G1245" s="279">
        <v>3.01</v>
      </c>
      <c r="H1245" s="279">
        <v>5.13</v>
      </c>
      <c r="I1245" s="279">
        <v>47.81</v>
      </c>
      <c r="J1245" s="274" t="s">
        <v>29</v>
      </c>
      <c r="K1245" s="346" t="s">
        <v>716</v>
      </c>
    </row>
    <row r="1246" spans="1:11" s="194" customFormat="1" ht="12.75" x14ac:dyDescent="0.2">
      <c r="A1246" s="275" t="s">
        <v>619</v>
      </c>
      <c r="B1246" s="275" t="s">
        <v>938</v>
      </c>
      <c r="C1246" s="274" t="s">
        <v>342</v>
      </c>
      <c r="D1246" s="288" t="s">
        <v>939</v>
      </c>
      <c r="E1246" s="288">
        <v>10.5</v>
      </c>
      <c r="F1246" s="279">
        <v>8.25</v>
      </c>
      <c r="G1246" s="279">
        <v>6.19</v>
      </c>
      <c r="H1246" s="279">
        <v>7.26</v>
      </c>
      <c r="I1246" s="279">
        <v>61.05</v>
      </c>
      <c r="J1246" s="274" t="s">
        <v>29</v>
      </c>
      <c r="K1246" s="346" t="s">
        <v>644</v>
      </c>
    </row>
    <row r="1247" spans="1:11" s="194" customFormat="1" ht="12.75" x14ac:dyDescent="0.2">
      <c r="A1247" s="275" t="s">
        <v>619</v>
      </c>
      <c r="B1247" s="275" t="s">
        <v>930</v>
      </c>
      <c r="C1247" s="274" t="s">
        <v>337</v>
      </c>
      <c r="D1247" s="288" t="s">
        <v>931</v>
      </c>
      <c r="E1247" s="288">
        <v>12.57</v>
      </c>
      <c r="F1247" s="279">
        <v>10.199999999999999</v>
      </c>
      <c r="G1247" s="279">
        <v>9.98</v>
      </c>
      <c r="H1247" s="279">
        <v>9.9499999999999993</v>
      </c>
      <c r="I1247" s="279">
        <v>69.87</v>
      </c>
      <c r="J1247" s="274" t="s">
        <v>29</v>
      </c>
      <c r="K1247" s="346" t="s">
        <v>644</v>
      </c>
    </row>
    <row r="1248" spans="1:11" s="194" customFormat="1" ht="12.75" x14ac:dyDescent="0.2">
      <c r="A1248" s="275" t="s">
        <v>619</v>
      </c>
      <c r="B1248" s="275" t="s">
        <v>924</v>
      </c>
      <c r="C1248" s="274" t="s">
        <v>333</v>
      </c>
      <c r="D1248" s="288" t="s">
        <v>925</v>
      </c>
      <c r="E1248" s="288">
        <v>8.1199999999999992</v>
      </c>
      <c r="F1248" s="279">
        <v>6.84</v>
      </c>
      <c r="G1248" s="279">
        <v>3.11</v>
      </c>
      <c r="H1248" s="279">
        <v>5.71</v>
      </c>
      <c r="I1248" s="279">
        <v>22.06</v>
      </c>
      <c r="J1248" s="274" t="s">
        <v>29</v>
      </c>
      <c r="K1248" s="346" t="s">
        <v>657</v>
      </c>
    </row>
    <row r="1249" spans="1:11" s="194" customFormat="1" ht="12.75" x14ac:dyDescent="0.2">
      <c r="A1249" s="275" t="s">
        <v>619</v>
      </c>
      <c r="B1249" s="275" t="s">
        <v>914</v>
      </c>
      <c r="C1249" s="274" t="s">
        <v>319</v>
      </c>
      <c r="D1249" s="288" t="s">
        <v>915</v>
      </c>
      <c r="E1249" s="288">
        <v>32.6</v>
      </c>
      <c r="F1249" s="279">
        <v>26.75</v>
      </c>
      <c r="G1249" s="279">
        <v>336</v>
      </c>
      <c r="H1249" s="279">
        <v>149.9</v>
      </c>
      <c r="I1249" s="279">
        <v>220.59</v>
      </c>
      <c r="J1249" s="274" t="s">
        <v>24</v>
      </c>
      <c r="K1249" s="346" t="s">
        <v>644</v>
      </c>
    </row>
    <row r="1250" spans="1:11" s="194" customFormat="1" ht="12.75" x14ac:dyDescent="0.2">
      <c r="A1250" s="275" t="s">
        <v>619</v>
      </c>
      <c r="B1250" s="275" t="s">
        <v>708</v>
      </c>
      <c r="C1250" s="274" t="s">
        <v>121</v>
      </c>
      <c r="D1250" s="288" t="s">
        <v>709</v>
      </c>
      <c r="E1250" s="288">
        <v>7.5</v>
      </c>
      <c r="F1250" s="279">
        <v>6.07</v>
      </c>
      <c r="G1250" s="279">
        <v>1.51</v>
      </c>
      <c r="H1250" s="279">
        <v>2.5299999999999998</v>
      </c>
      <c r="I1250" s="279">
        <v>8.83</v>
      </c>
      <c r="J1250" s="274" t="s">
        <v>29</v>
      </c>
      <c r="K1250" s="346" t="s">
        <v>657</v>
      </c>
    </row>
    <row r="1251" spans="1:11" s="194" customFormat="1" ht="12.75" x14ac:dyDescent="0.2">
      <c r="A1251" s="275" t="s">
        <v>619</v>
      </c>
      <c r="B1251" s="275" t="s">
        <v>928</v>
      </c>
      <c r="C1251" s="274" t="s">
        <v>595</v>
      </c>
      <c r="D1251" s="288" t="s">
        <v>929</v>
      </c>
      <c r="E1251" s="288">
        <v>11.7</v>
      </c>
      <c r="F1251" s="279">
        <v>9.08</v>
      </c>
      <c r="G1251" s="279">
        <v>7.64</v>
      </c>
      <c r="H1251" s="279">
        <v>9.58</v>
      </c>
      <c r="I1251" s="279">
        <v>60.31</v>
      </c>
      <c r="J1251" s="274" t="s">
        <v>29</v>
      </c>
      <c r="K1251" s="346" t="s">
        <v>644</v>
      </c>
    </row>
    <row r="1252" spans="1:11" s="194" customFormat="1" ht="12.75" x14ac:dyDescent="0.2">
      <c r="A1252" s="275" t="s">
        <v>619</v>
      </c>
      <c r="B1252" s="275" t="s">
        <v>946</v>
      </c>
      <c r="C1252" s="274" t="s">
        <v>347</v>
      </c>
      <c r="D1252" s="288" t="s">
        <v>947</v>
      </c>
      <c r="E1252" s="288">
        <v>7.51</v>
      </c>
      <c r="F1252" s="279">
        <v>7.06</v>
      </c>
      <c r="G1252" s="279">
        <v>2.68</v>
      </c>
      <c r="H1252" s="279">
        <v>3.39</v>
      </c>
      <c r="I1252" s="279">
        <v>29.42</v>
      </c>
      <c r="J1252" s="274" t="s">
        <v>29</v>
      </c>
      <c r="K1252" s="346" t="s">
        <v>657</v>
      </c>
    </row>
    <row r="1253" spans="1:11" s="194" customFormat="1" ht="12.75" x14ac:dyDescent="0.2">
      <c r="A1253" s="275" t="s">
        <v>619</v>
      </c>
      <c r="B1253" s="275" t="s">
        <v>944</v>
      </c>
      <c r="C1253" s="274" t="s">
        <v>345</v>
      </c>
      <c r="D1253" s="288" t="s">
        <v>945</v>
      </c>
      <c r="E1253" s="288">
        <v>5.92</v>
      </c>
      <c r="F1253" s="279">
        <v>5.74</v>
      </c>
      <c r="G1253" s="279">
        <v>1.5</v>
      </c>
      <c r="H1253" s="279">
        <v>1.88</v>
      </c>
      <c r="I1253" s="279">
        <v>18.39</v>
      </c>
      <c r="J1253" s="274" t="s">
        <v>29</v>
      </c>
      <c r="K1253" s="346" t="s">
        <v>657</v>
      </c>
    </row>
    <row r="1254" spans="1:11" s="194" customFormat="1" ht="12.75" x14ac:dyDescent="0.2">
      <c r="A1254" s="275" t="s">
        <v>619</v>
      </c>
      <c r="B1254" s="275" t="s">
        <v>920</v>
      </c>
      <c r="C1254" s="274" t="s">
        <v>325</v>
      </c>
      <c r="D1254" s="288" t="s">
        <v>921</v>
      </c>
      <c r="E1254" s="288">
        <v>5.9</v>
      </c>
      <c r="F1254" s="279">
        <v>4.2</v>
      </c>
      <c r="G1254" s="279">
        <v>1.34</v>
      </c>
      <c r="H1254" s="279">
        <v>0.86</v>
      </c>
      <c r="I1254" s="279">
        <v>18.39</v>
      </c>
      <c r="J1254" s="274" t="s">
        <v>29</v>
      </c>
      <c r="K1254" s="346" t="s">
        <v>657</v>
      </c>
    </row>
    <row r="1255" spans="1:11" s="194" customFormat="1" ht="12.75" x14ac:dyDescent="0.2">
      <c r="A1255" s="275" t="s">
        <v>619</v>
      </c>
      <c r="B1255" s="275" t="s">
        <v>934</v>
      </c>
      <c r="C1255" s="274" t="s">
        <v>340</v>
      </c>
      <c r="D1255" s="288" t="s">
        <v>935</v>
      </c>
      <c r="E1255" s="288">
        <v>6.02</v>
      </c>
      <c r="F1255" s="279">
        <v>5.7</v>
      </c>
      <c r="G1255" s="279">
        <v>1.51</v>
      </c>
      <c r="H1255" s="279">
        <v>2.72</v>
      </c>
      <c r="I1255" s="279">
        <v>22.06</v>
      </c>
      <c r="J1255" s="274" t="s">
        <v>29</v>
      </c>
      <c r="K1255" s="346" t="s">
        <v>657</v>
      </c>
    </row>
    <row r="1256" spans="1:11" s="194" customFormat="1" ht="12.75" x14ac:dyDescent="0.2">
      <c r="A1256" s="275" t="s">
        <v>619</v>
      </c>
      <c r="B1256" s="275" t="s">
        <v>918</v>
      </c>
      <c r="C1256" s="274" t="s">
        <v>324</v>
      </c>
      <c r="D1256" s="288" t="s">
        <v>919</v>
      </c>
      <c r="E1256" s="288">
        <v>6.49</v>
      </c>
      <c r="F1256" s="279"/>
      <c r="G1256" s="279">
        <v>1.69</v>
      </c>
      <c r="H1256" s="279">
        <v>2.87</v>
      </c>
      <c r="I1256" s="279">
        <v>22.06</v>
      </c>
      <c r="J1256" s="274" t="s">
        <v>29</v>
      </c>
      <c r="K1256" s="346" t="s">
        <v>657</v>
      </c>
    </row>
    <row r="1257" spans="1:11" s="194" customFormat="1" ht="12.75" x14ac:dyDescent="0.2">
      <c r="A1257" s="275" t="s">
        <v>619</v>
      </c>
      <c r="B1257" s="275" t="s">
        <v>1016</v>
      </c>
      <c r="C1257" s="274" t="s">
        <v>422</v>
      </c>
      <c r="D1257" s="288" t="s">
        <v>1017</v>
      </c>
      <c r="E1257" s="288">
        <v>6.8</v>
      </c>
      <c r="F1257" s="279">
        <v>5.44</v>
      </c>
      <c r="G1257" s="279">
        <v>1.74</v>
      </c>
      <c r="H1257" s="279">
        <v>3.4</v>
      </c>
      <c r="I1257" s="279">
        <v>11.03</v>
      </c>
      <c r="J1257" s="274" t="s">
        <v>29</v>
      </c>
      <c r="K1257" s="346" t="s">
        <v>657</v>
      </c>
    </row>
    <row r="1258" spans="1:11" s="194" customFormat="1" ht="12.75" x14ac:dyDescent="0.2">
      <c r="A1258" s="275" t="s">
        <v>619</v>
      </c>
      <c r="B1258" s="275" t="s">
        <v>1184</v>
      </c>
      <c r="C1258" s="274" t="s">
        <v>1170</v>
      </c>
      <c r="D1258" s="288" t="s">
        <v>1171</v>
      </c>
      <c r="E1258" s="288">
        <v>7.4</v>
      </c>
      <c r="F1258" s="279">
        <v>6.44</v>
      </c>
      <c r="G1258" s="279">
        <v>1.77</v>
      </c>
      <c r="H1258" s="279">
        <v>3.2</v>
      </c>
      <c r="I1258" s="279">
        <v>22.06</v>
      </c>
      <c r="J1258" s="274" t="s">
        <v>29</v>
      </c>
      <c r="K1258" s="346" t="s">
        <v>713</v>
      </c>
    </row>
    <row r="1259" spans="1:11" s="194" customFormat="1" ht="12.75" x14ac:dyDescent="0.2">
      <c r="A1259" s="275" t="s">
        <v>619</v>
      </c>
      <c r="B1259" s="275" t="s">
        <v>1185</v>
      </c>
      <c r="C1259" s="274" t="s">
        <v>1172</v>
      </c>
      <c r="D1259" s="288" t="s">
        <v>1173</v>
      </c>
      <c r="E1259" s="288">
        <v>9.94</v>
      </c>
      <c r="F1259" s="279">
        <v>7.95</v>
      </c>
      <c r="G1259" s="279">
        <v>5.58</v>
      </c>
      <c r="H1259" s="279">
        <v>6.31</v>
      </c>
      <c r="I1259" s="279">
        <v>66.180000000000007</v>
      </c>
      <c r="J1259" s="274" t="s">
        <v>29</v>
      </c>
      <c r="K1259" s="346" t="s">
        <v>713</v>
      </c>
    </row>
    <row r="1260" spans="1:11" s="194" customFormat="1" ht="12.75" x14ac:dyDescent="0.2">
      <c r="A1260" s="275" t="s">
        <v>619</v>
      </c>
      <c r="B1260" s="275" t="s">
        <v>1186</v>
      </c>
      <c r="C1260" s="274" t="s">
        <v>1174</v>
      </c>
      <c r="D1260" s="288" t="s">
        <v>1175</v>
      </c>
      <c r="E1260" s="288">
        <v>7.4</v>
      </c>
      <c r="F1260" s="279">
        <v>6.75</v>
      </c>
      <c r="G1260" s="279">
        <v>2.23</v>
      </c>
      <c r="H1260" s="279">
        <v>4.3499999999999996</v>
      </c>
      <c r="I1260" s="279">
        <v>14.71</v>
      </c>
      <c r="J1260" s="274" t="s">
        <v>29</v>
      </c>
      <c r="K1260" s="346" t="s">
        <v>713</v>
      </c>
    </row>
    <row r="1261" spans="1:11" s="235" customFormat="1" x14ac:dyDescent="0.25">
      <c r="A1261" s="277" t="s">
        <v>1302</v>
      </c>
      <c r="B1261" s="208"/>
      <c r="C1261" s="278" t="s">
        <v>1329</v>
      </c>
      <c r="D1261" s="291"/>
      <c r="E1261" s="277">
        <v>209.12</v>
      </c>
      <c r="F1261" s="277">
        <v>148.91999999999999</v>
      </c>
      <c r="G1261" s="277">
        <v>423.57999999999993</v>
      </c>
      <c r="H1261" s="277">
        <v>259.46000000000004</v>
      </c>
      <c r="I1261" s="277">
        <v>942.8299999999997</v>
      </c>
      <c r="J1261" s="298"/>
      <c r="K1261" s="347"/>
    </row>
    <row r="1262" spans="1:11" s="194" customFormat="1" ht="12.75" x14ac:dyDescent="0.2">
      <c r="A1262" s="275" t="s">
        <v>620</v>
      </c>
      <c r="B1262" s="275" t="s">
        <v>990</v>
      </c>
      <c r="C1262" s="274" t="s">
        <v>391</v>
      </c>
      <c r="D1262" s="288" t="s">
        <v>991</v>
      </c>
      <c r="E1262" s="288">
        <v>22.5</v>
      </c>
      <c r="F1262" s="279">
        <v>18.600000000000001</v>
      </c>
      <c r="G1262" s="279">
        <v>72.06</v>
      </c>
      <c r="H1262" s="279">
        <v>49.11</v>
      </c>
      <c r="I1262" s="279">
        <v>176.52</v>
      </c>
      <c r="J1262" s="274" t="s">
        <v>59</v>
      </c>
      <c r="K1262" s="346" t="s">
        <v>644</v>
      </c>
    </row>
    <row r="1263" spans="1:11" s="194" customFormat="1" ht="12.75" x14ac:dyDescent="0.2">
      <c r="A1263" s="275" t="s">
        <v>620</v>
      </c>
      <c r="B1263" s="275" t="s">
        <v>1187</v>
      </c>
      <c r="C1263" s="274" t="s">
        <v>1176</v>
      </c>
      <c r="D1263" s="288" t="s">
        <v>1177</v>
      </c>
      <c r="E1263" s="288">
        <v>18.45</v>
      </c>
      <c r="F1263" s="279">
        <v>14.79</v>
      </c>
      <c r="G1263" s="279">
        <v>86.8</v>
      </c>
      <c r="H1263" s="279">
        <v>36.409999999999997</v>
      </c>
      <c r="I1263" s="279">
        <v>107.09</v>
      </c>
      <c r="J1263" s="274" t="s">
        <v>89</v>
      </c>
      <c r="K1263" s="346" t="s">
        <v>657</v>
      </c>
    </row>
    <row r="1264" spans="1:11" s="194" customFormat="1" ht="12.75" x14ac:dyDescent="0.2">
      <c r="A1264" s="275" t="s">
        <v>620</v>
      </c>
      <c r="B1264" s="275" t="s">
        <v>954</v>
      </c>
      <c r="C1264" s="274" t="s">
        <v>358</v>
      </c>
      <c r="D1264" s="288" t="s">
        <v>955</v>
      </c>
      <c r="E1264" s="288">
        <v>10.85</v>
      </c>
      <c r="F1264" s="279">
        <v>9.0500000000000007</v>
      </c>
      <c r="G1264" s="279">
        <v>7.53</v>
      </c>
      <c r="H1264" s="279">
        <v>8.4</v>
      </c>
      <c r="I1264" s="279">
        <v>32.36</v>
      </c>
      <c r="J1264" s="274" t="s">
        <v>29</v>
      </c>
      <c r="K1264" s="346" t="s">
        <v>716</v>
      </c>
    </row>
    <row r="1265" spans="1:11" s="194" customFormat="1" ht="12.75" x14ac:dyDescent="0.2">
      <c r="A1265" s="275" t="s">
        <v>620</v>
      </c>
      <c r="B1265" s="275" t="s">
        <v>952</v>
      </c>
      <c r="C1265" s="274" t="s">
        <v>355</v>
      </c>
      <c r="D1265" s="288" t="s">
        <v>953</v>
      </c>
      <c r="E1265" s="288">
        <v>8.6</v>
      </c>
      <c r="F1265" s="279">
        <v>6.4</v>
      </c>
      <c r="G1265" s="279">
        <v>2.0299999999999998</v>
      </c>
      <c r="H1265" s="279">
        <v>3.4</v>
      </c>
      <c r="I1265" s="279">
        <v>11.03</v>
      </c>
      <c r="J1265" s="274" t="s">
        <v>29</v>
      </c>
      <c r="K1265" s="346" t="s">
        <v>716</v>
      </c>
    </row>
    <row r="1266" spans="1:11" s="194" customFormat="1" ht="12.75" x14ac:dyDescent="0.2">
      <c r="A1266" s="275" t="s">
        <v>620</v>
      </c>
      <c r="B1266" s="275" t="s">
        <v>976</v>
      </c>
      <c r="C1266" s="274" t="s">
        <v>379</v>
      </c>
      <c r="D1266" s="288" t="s">
        <v>977</v>
      </c>
      <c r="E1266" s="288">
        <v>11.4</v>
      </c>
      <c r="F1266" s="279"/>
      <c r="G1266" s="279">
        <v>6.83</v>
      </c>
      <c r="H1266" s="279">
        <v>7.18</v>
      </c>
      <c r="I1266" s="279">
        <v>44.13</v>
      </c>
      <c r="J1266" s="274" t="s">
        <v>29</v>
      </c>
      <c r="K1266" s="346" t="s">
        <v>716</v>
      </c>
    </row>
    <row r="1267" spans="1:11" s="194" customFormat="1" ht="12.75" x14ac:dyDescent="0.2">
      <c r="A1267" s="275" t="s">
        <v>620</v>
      </c>
      <c r="B1267" s="275" t="s">
        <v>996</v>
      </c>
      <c r="C1267" s="274" t="s">
        <v>400</v>
      </c>
      <c r="D1267" s="288" t="s">
        <v>997</v>
      </c>
      <c r="E1267" s="288">
        <v>18</v>
      </c>
      <c r="F1267" s="279">
        <v>14.75</v>
      </c>
      <c r="G1267" s="279">
        <v>77.61</v>
      </c>
      <c r="H1267" s="279">
        <v>34.03</v>
      </c>
      <c r="I1267" s="279">
        <v>167.69</v>
      </c>
      <c r="J1267" s="274" t="s">
        <v>89</v>
      </c>
      <c r="K1267" s="346" t="s">
        <v>644</v>
      </c>
    </row>
    <row r="1268" spans="1:11" s="194" customFormat="1" ht="12.75" x14ac:dyDescent="0.2">
      <c r="A1268" s="275" t="s">
        <v>620</v>
      </c>
      <c r="B1268" s="275" t="s">
        <v>994</v>
      </c>
      <c r="C1268" s="274" t="s">
        <v>398</v>
      </c>
      <c r="D1268" s="288" t="s">
        <v>995</v>
      </c>
      <c r="E1268" s="288">
        <v>20.6</v>
      </c>
      <c r="F1268" s="279">
        <v>15.65</v>
      </c>
      <c r="G1268" s="279">
        <v>96.71</v>
      </c>
      <c r="H1268" s="279">
        <v>33.11</v>
      </c>
      <c r="I1268" s="279">
        <v>220.65</v>
      </c>
      <c r="J1268" s="274" t="s">
        <v>89</v>
      </c>
      <c r="K1268" s="346" t="s">
        <v>644</v>
      </c>
    </row>
    <row r="1269" spans="1:11" s="194" customFormat="1" ht="12.75" x14ac:dyDescent="0.2">
      <c r="A1269" s="275" t="s">
        <v>620</v>
      </c>
      <c r="B1269" s="275" t="s">
        <v>956</v>
      </c>
      <c r="C1269" s="274" t="s">
        <v>360</v>
      </c>
      <c r="D1269" s="288" t="s">
        <v>957</v>
      </c>
      <c r="E1269" s="288">
        <v>12.4</v>
      </c>
      <c r="F1269" s="279">
        <v>10</v>
      </c>
      <c r="G1269" s="279">
        <v>9.59</v>
      </c>
      <c r="H1269" s="279">
        <v>8.6999999999999993</v>
      </c>
      <c r="I1269" s="279">
        <v>36.04</v>
      </c>
      <c r="J1269" s="274" t="s">
        <v>29</v>
      </c>
      <c r="K1269" s="346" t="s">
        <v>644</v>
      </c>
    </row>
    <row r="1270" spans="1:11" s="194" customFormat="1" ht="12.75" x14ac:dyDescent="0.2">
      <c r="A1270" s="275" t="s">
        <v>620</v>
      </c>
      <c r="B1270" s="275" t="s">
        <v>958</v>
      </c>
      <c r="C1270" s="274" t="s">
        <v>361</v>
      </c>
      <c r="D1270" s="288" t="s">
        <v>959</v>
      </c>
      <c r="E1270" s="288">
        <v>10.1</v>
      </c>
      <c r="F1270" s="279">
        <v>8.1999999999999993</v>
      </c>
      <c r="G1270" s="279">
        <v>5.7</v>
      </c>
      <c r="H1270" s="279">
        <v>5.26</v>
      </c>
      <c r="I1270" s="279">
        <v>16.18</v>
      </c>
      <c r="J1270" s="274" t="s">
        <v>29</v>
      </c>
      <c r="K1270" s="346" t="s">
        <v>644</v>
      </c>
    </row>
    <row r="1271" spans="1:11" s="194" customFormat="1" ht="12.75" x14ac:dyDescent="0.2">
      <c r="A1271" s="275" t="s">
        <v>620</v>
      </c>
      <c r="B1271" s="275" t="s">
        <v>968</v>
      </c>
      <c r="C1271" s="274" t="s">
        <v>373</v>
      </c>
      <c r="D1271" s="288" t="s">
        <v>969</v>
      </c>
      <c r="E1271" s="288">
        <v>10.5</v>
      </c>
      <c r="F1271" s="279">
        <v>8.9600000000000009</v>
      </c>
      <c r="G1271" s="279">
        <v>5.95</v>
      </c>
      <c r="H1271" s="279">
        <v>5.83</v>
      </c>
      <c r="I1271" s="279">
        <v>29.42</v>
      </c>
      <c r="J1271" s="274" t="s">
        <v>29</v>
      </c>
      <c r="K1271" s="346" t="s">
        <v>657</v>
      </c>
    </row>
    <row r="1272" spans="1:11" s="194" customFormat="1" ht="12.75" x14ac:dyDescent="0.2">
      <c r="A1272" s="275" t="s">
        <v>620</v>
      </c>
      <c r="B1272" s="275" t="s">
        <v>962</v>
      </c>
      <c r="C1272" s="274" t="s">
        <v>366</v>
      </c>
      <c r="D1272" s="288" t="s">
        <v>963</v>
      </c>
      <c r="E1272" s="288">
        <v>12.4</v>
      </c>
      <c r="F1272" s="279">
        <v>10</v>
      </c>
      <c r="G1272" s="279">
        <v>9.59</v>
      </c>
      <c r="H1272" s="279">
        <v>8.66</v>
      </c>
      <c r="I1272" s="279">
        <v>33.1</v>
      </c>
      <c r="J1272" s="274" t="s">
        <v>29</v>
      </c>
      <c r="K1272" s="346" t="s">
        <v>644</v>
      </c>
    </row>
    <row r="1273" spans="1:11" s="194" customFormat="1" ht="12.75" x14ac:dyDescent="0.2">
      <c r="A1273" s="275" t="s">
        <v>620</v>
      </c>
      <c r="B1273" s="275" t="s">
        <v>986</v>
      </c>
      <c r="C1273" s="274" t="s">
        <v>388</v>
      </c>
      <c r="D1273" s="288" t="s">
        <v>987</v>
      </c>
      <c r="E1273" s="288">
        <v>11</v>
      </c>
      <c r="F1273" s="279">
        <v>9</v>
      </c>
      <c r="G1273" s="279">
        <v>6.86</v>
      </c>
      <c r="H1273" s="279">
        <v>6.61</v>
      </c>
      <c r="I1273" s="279">
        <v>17.649999999999999</v>
      </c>
      <c r="J1273" s="274" t="s">
        <v>29</v>
      </c>
      <c r="K1273" s="346" t="s">
        <v>644</v>
      </c>
    </row>
    <row r="1274" spans="1:11" s="194" customFormat="1" ht="12.75" x14ac:dyDescent="0.2">
      <c r="A1274" s="275" t="s">
        <v>620</v>
      </c>
      <c r="B1274" s="275" t="s">
        <v>1303</v>
      </c>
      <c r="C1274" s="274" t="s">
        <v>1206</v>
      </c>
      <c r="D1274" s="288" t="s">
        <v>1207</v>
      </c>
      <c r="E1274" s="288">
        <v>11.5</v>
      </c>
      <c r="F1274" s="279"/>
      <c r="G1274" s="279">
        <v>7.97</v>
      </c>
      <c r="H1274" s="279">
        <v>6.2</v>
      </c>
      <c r="I1274" s="279">
        <v>36.770000000000003</v>
      </c>
      <c r="J1274" s="274" t="s">
        <v>29</v>
      </c>
      <c r="K1274" s="346" t="s">
        <v>657</v>
      </c>
    </row>
    <row r="1275" spans="1:11" s="194" customFormat="1" ht="12.75" x14ac:dyDescent="0.2">
      <c r="A1275" s="275" t="s">
        <v>620</v>
      </c>
      <c r="B1275" s="275" t="s">
        <v>978</v>
      </c>
      <c r="C1275" s="274" t="s">
        <v>381</v>
      </c>
      <c r="D1275" s="288" t="s">
        <v>979</v>
      </c>
      <c r="E1275" s="288">
        <v>10.8</v>
      </c>
      <c r="F1275" s="279">
        <v>9.0500000000000007</v>
      </c>
      <c r="G1275" s="279">
        <v>7.5</v>
      </c>
      <c r="H1275" s="279">
        <v>5.86</v>
      </c>
      <c r="I1275" s="279">
        <v>44.13</v>
      </c>
      <c r="J1275" s="274" t="s">
        <v>29</v>
      </c>
      <c r="K1275" s="346" t="s">
        <v>657</v>
      </c>
    </row>
    <row r="1276" spans="1:11" s="194" customFormat="1" ht="12.75" x14ac:dyDescent="0.2">
      <c r="A1276" s="275" t="s">
        <v>620</v>
      </c>
      <c r="B1276" s="275" t="s">
        <v>966</v>
      </c>
      <c r="C1276" s="274" t="s">
        <v>371</v>
      </c>
      <c r="D1276" s="288" t="s">
        <v>967</v>
      </c>
      <c r="E1276" s="288">
        <v>11.03</v>
      </c>
      <c r="F1276" s="279">
        <v>9.15</v>
      </c>
      <c r="G1276" s="279">
        <v>8.48</v>
      </c>
      <c r="H1276" s="279">
        <v>9.33</v>
      </c>
      <c r="I1276" s="279">
        <v>47.81</v>
      </c>
      <c r="J1276" s="274" t="s">
        <v>29</v>
      </c>
      <c r="K1276" s="346" t="s">
        <v>657</v>
      </c>
    </row>
    <row r="1277" spans="1:11" s="194" customFormat="1" ht="12.75" x14ac:dyDescent="0.2">
      <c r="A1277" s="275" t="s">
        <v>620</v>
      </c>
      <c r="B1277" s="275" t="s">
        <v>982</v>
      </c>
      <c r="C1277" s="274" t="s">
        <v>385</v>
      </c>
      <c r="D1277" s="288" t="s">
        <v>983</v>
      </c>
      <c r="E1277" s="288">
        <v>10</v>
      </c>
      <c r="F1277" s="279">
        <v>8.3000000000000007</v>
      </c>
      <c r="G1277" s="279">
        <v>5.77</v>
      </c>
      <c r="H1277" s="279">
        <v>5.33</v>
      </c>
      <c r="I1277" s="279">
        <v>44.13</v>
      </c>
      <c r="J1277" s="274" t="s">
        <v>29</v>
      </c>
      <c r="K1277" s="346" t="s">
        <v>716</v>
      </c>
    </row>
    <row r="1278" spans="1:11" s="194" customFormat="1" ht="12.75" x14ac:dyDescent="0.2">
      <c r="A1278" s="275" t="s">
        <v>620</v>
      </c>
      <c r="B1278" s="275" t="s">
        <v>972</v>
      </c>
      <c r="C1278" s="274" t="s">
        <v>376</v>
      </c>
      <c r="D1278" s="288" t="s">
        <v>973</v>
      </c>
      <c r="E1278" s="288">
        <v>9.6</v>
      </c>
      <c r="F1278" s="279">
        <v>7.85</v>
      </c>
      <c r="G1278" s="279">
        <v>4.7699999999999996</v>
      </c>
      <c r="H1278" s="279">
        <v>5.77</v>
      </c>
      <c r="I1278" s="279">
        <v>27.21</v>
      </c>
      <c r="J1278" s="274" t="s">
        <v>29</v>
      </c>
      <c r="K1278" s="346" t="s">
        <v>644</v>
      </c>
    </row>
    <row r="1279" spans="1:11" s="194" customFormat="1" ht="12.75" x14ac:dyDescent="0.2">
      <c r="A1279" s="275" t="s">
        <v>620</v>
      </c>
      <c r="B1279" s="275" t="s">
        <v>984</v>
      </c>
      <c r="C1279" s="274" t="s">
        <v>386</v>
      </c>
      <c r="D1279" s="288" t="s">
        <v>985</v>
      </c>
      <c r="E1279" s="288">
        <v>9.35</v>
      </c>
      <c r="F1279" s="279">
        <v>7.6</v>
      </c>
      <c r="G1279" s="279">
        <v>4.01</v>
      </c>
      <c r="H1279" s="279">
        <v>5.09</v>
      </c>
      <c r="I1279" s="279">
        <v>61.78</v>
      </c>
      <c r="J1279" s="274" t="s">
        <v>29</v>
      </c>
      <c r="K1279" s="346" t="s">
        <v>644</v>
      </c>
    </row>
    <row r="1280" spans="1:11" s="194" customFormat="1" ht="12.75" x14ac:dyDescent="0.2">
      <c r="A1280" s="275" t="s">
        <v>620</v>
      </c>
      <c r="B1280" s="275" t="s">
        <v>998</v>
      </c>
      <c r="C1280" s="274" t="s">
        <v>403</v>
      </c>
      <c r="D1280" s="288" t="s">
        <v>999</v>
      </c>
      <c r="E1280" s="288">
        <v>17.8</v>
      </c>
      <c r="F1280" s="279">
        <v>16.350000000000001</v>
      </c>
      <c r="G1280" s="279">
        <v>67.33</v>
      </c>
      <c r="H1280" s="279">
        <v>36.340000000000003</v>
      </c>
      <c r="I1280" s="279">
        <v>102.97</v>
      </c>
      <c r="J1280" s="274" t="s">
        <v>89</v>
      </c>
      <c r="K1280" s="346" t="s">
        <v>657</v>
      </c>
    </row>
    <row r="1281" spans="1:11" s="194" customFormat="1" ht="12.75" x14ac:dyDescent="0.2">
      <c r="A1281" s="275" t="s">
        <v>620</v>
      </c>
      <c r="B1281" s="275" t="s">
        <v>970</v>
      </c>
      <c r="C1281" s="274" t="s">
        <v>375</v>
      </c>
      <c r="D1281" s="288" t="s">
        <v>971</v>
      </c>
      <c r="E1281" s="288">
        <v>11.54</v>
      </c>
      <c r="F1281" s="279">
        <v>9.51</v>
      </c>
      <c r="G1281" s="279">
        <v>7.95</v>
      </c>
      <c r="H1281" s="279">
        <v>9.9499999999999993</v>
      </c>
      <c r="I1281" s="279">
        <v>25.74</v>
      </c>
      <c r="J1281" s="274" t="s">
        <v>29</v>
      </c>
      <c r="K1281" s="346" t="s">
        <v>644</v>
      </c>
    </row>
    <row r="1282" spans="1:11" s="194" customFormat="1" ht="12.75" x14ac:dyDescent="0.2">
      <c r="A1282" s="275" t="s">
        <v>620</v>
      </c>
      <c r="B1282" s="275" t="s">
        <v>974</v>
      </c>
      <c r="C1282" s="274" t="s">
        <v>378</v>
      </c>
      <c r="D1282" s="288" t="s">
        <v>975</v>
      </c>
      <c r="E1282" s="288">
        <v>11.99</v>
      </c>
      <c r="F1282" s="279">
        <v>9.35</v>
      </c>
      <c r="G1282" s="279">
        <v>8.66</v>
      </c>
      <c r="H1282" s="279">
        <v>11.23</v>
      </c>
      <c r="I1282" s="279">
        <v>69.87</v>
      </c>
      <c r="J1282" s="274" t="s">
        <v>29</v>
      </c>
      <c r="K1282" s="346" t="s">
        <v>644</v>
      </c>
    </row>
    <row r="1283" spans="1:11" s="194" customFormat="1" ht="12.75" x14ac:dyDescent="0.2">
      <c r="A1283" s="275" t="s">
        <v>620</v>
      </c>
      <c r="B1283" s="275" t="s">
        <v>899</v>
      </c>
      <c r="C1283" s="274" t="s">
        <v>389</v>
      </c>
      <c r="D1283" s="288" t="s">
        <v>901</v>
      </c>
      <c r="E1283" s="288">
        <v>11.5</v>
      </c>
      <c r="F1283" s="279">
        <v>9.8000000000000007</v>
      </c>
      <c r="G1283" s="279">
        <v>9.3800000000000008</v>
      </c>
      <c r="H1283" s="279">
        <v>13.44</v>
      </c>
      <c r="I1283" s="279">
        <v>88.19</v>
      </c>
      <c r="J1283" s="274" t="s">
        <v>29</v>
      </c>
      <c r="K1283" s="346" t="s">
        <v>657</v>
      </c>
    </row>
    <row r="1284" spans="1:11" s="194" customFormat="1" ht="12.75" x14ac:dyDescent="0.2">
      <c r="A1284" s="275" t="s">
        <v>620</v>
      </c>
      <c r="B1284" s="275" t="s">
        <v>980</v>
      </c>
      <c r="C1284" s="274" t="s">
        <v>382</v>
      </c>
      <c r="D1284" s="288" t="s">
        <v>981</v>
      </c>
      <c r="E1284" s="288">
        <v>9.9</v>
      </c>
      <c r="F1284" s="279">
        <v>9.1300000000000008</v>
      </c>
      <c r="G1284" s="279">
        <v>4.54</v>
      </c>
      <c r="H1284" s="279">
        <v>7.8</v>
      </c>
      <c r="I1284" s="279">
        <v>26.48</v>
      </c>
      <c r="J1284" s="274" t="s">
        <v>29</v>
      </c>
      <c r="K1284" s="346" t="s">
        <v>657</v>
      </c>
    </row>
    <row r="1285" spans="1:11" s="194" customFormat="1" ht="12.75" x14ac:dyDescent="0.2">
      <c r="A1285" s="275" t="s">
        <v>620</v>
      </c>
      <c r="B1285" s="275" t="s">
        <v>960</v>
      </c>
      <c r="C1285" s="274" t="s">
        <v>364</v>
      </c>
      <c r="D1285" s="288" t="s">
        <v>961</v>
      </c>
      <c r="E1285" s="288">
        <v>3.74</v>
      </c>
      <c r="F1285" s="279"/>
      <c r="G1285" s="279">
        <v>0.37</v>
      </c>
      <c r="H1285" s="279">
        <v>0.75</v>
      </c>
      <c r="I1285" s="279">
        <v>4.41</v>
      </c>
      <c r="J1285" s="274" t="s">
        <v>29</v>
      </c>
      <c r="K1285" s="346" t="s">
        <v>716</v>
      </c>
    </row>
    <row r="1286" spans="1:11" s="194" customFormat="1" ht="12.75" x14ac:dyDescent="0.2">
      <c r="A1286" s="275" t="s">
        <v>620</v>
      </c>
      <c r="B1286" s="275" t="s">
        <v>1304</v>
      </c>
      <c r="C1286" s="274" t="s">
        <v>362</v>
      </c>
      <c r="D1286" s="288" t="s">
        <v>1205</v>
      </c>
      <c r="E1286" s="288">
        <v>11.97</v>
      </c>
      <c r="F1286" s="279">
        <v>10.32</v>
      </c>
      <c r="G1286" s="279">
        <v>11</v>
      </c>
      <c r="H1286" s="279">
        <v>9.91</v>
      </c>
      <c r="I1286" s="279">
        <v>14.71</v>
      </c>
      <c r="J1286" s="274" t="s">
        <v>29</v>
      </c>
      <c r="K1286" s="346" t="s">
        <v>713</v>
      </c>
    </row>
    <row r="1287" spans="1:11" s="235" customFormat="1" x14ac:dyDescent="0.25">
      <c r="A1287" s="277" t="s">
        <v>1305</v>
      </c>
      <c r="B1287" s="208"/>
      <c r="C1287" s="278" t="s">
        <v>1282</v>
      </c>
      <c r="D1287" s="291"/>
      <c r="E1287" s="277">
        <v>307.52000000000004</v>
      </c>
      <c r="F1287" s="277">
        <v>231.81</v>
      </c>
      <c r="G1287" s="277">
        <v>534.9899999999999</v>
      </c>
      <c r="H1287" s="277">
        <v>333.70000000000005</v>
      </c>
      <c r="I1287" s="277">
        <v>1486.0600000000002</v>
      </c>
      <c r="J1287" s="298"/>
      <c r="K1287" s="347"/>
    </row>
    <row r="1288" spans="1:11" s="194" customFormat="1" ht="12.75" x14ac:dyDescent="0.2">
      <c r="A1288" s="21" t="s">
        <v>621</v>
      </c>
      <c r="B1288" s="21" t="s">
        <v>964</v>
      </c>
      <c r="C1288" s="225" t="s">
        <v>370</v>
      </c>
      <c r="D1288" s="287" t="s">
        <v>965</v>
      </c>
      <c r="E1288" s="287">
        <v>9.8000000000000007</v>
      </c>
      <c r="F1288" s="233">
        <v>7.84</v>
      </c>
      <c r="G1288" s="233">
        <v>3.18</v>
      </c>
      <c r="H1288" s="233">
        <v>5.65</v>
      </c>
      <c r="I1288" s="233">
        <v>33.1</v>
      </c>
      <c r="J1288" s="225" t="s">
        <v>29</v>
      </c>
      <c r="K1288" s="341" t="s">
        <v>716</v>
      </c>
    </row>
    <row r="1289" spans="1:11" s="194" customFormat="1" ht="12.75" x14ac:dyDescent="0.2">
      <c r="A1289" s="21" t="s">
        <v>621</v>
      </c>
      <c r="B1289" s="21" t="s">
        <v>1002</v>
      </c>
      <c r="C1289" s="225" t="s">
        <v>409</v>
      </c>
      <c r="D1289" s="287" t="s">
        <v>1003</v>
      </c>
      <c r="E1289" s="287">
        <v>11</v>
      </c>
      <c r="F1289" s="233">
        <v>9.3699999999999992</v>
      </c>
      <c r="G1289" s="233">
        <v>6.94</v>
      </c>
      <c r="H1289" s="233">
        <v>7.68</v>
      </c>
      <c r="I1289" s="233">
        <v>62.52</v>
      </c>
      <c r="J1289" s="225" t="s">
        <v>29</v>
      </c>
      <c r="K1289" s="341" t="s">
        <v>644</v>
      </c>
    </row>
    <row r="1290" spans="1:11" s="194" customFormat="1" ht="12.75" x14ac:dyDescent="0.2">
      <c r="A1290" s="21" t="s">
        <v>621</v>
      </c>
      <c r="B1290" s="21" t="s">
        <v>1006</v>
      </c>
      <c r="C1290" s="225" t="s">
        <v>599</v>
      </c>
      <c r="D1290" s="287" t="s">
        <v>1007</v>
      </c>
      <c r="E1290" s="287">
        <v>9.99</v>
      </c>
      <c r="F1290" s="233">
        <v>8.6199999999999992</v>
      </c>
      <c r="G1290" s="233">
        <v>6.46</v>
      </c>
      <c r="H1290" s="233">
        <v>8.17</v>
      </c>
      <c r="I1290" s="233">
        <v>25.74</v>
      </c>
      <c r="J1290" s="225" t="s">
        <v>29</v>
      </c>
      <c r="K1290" s="341" t="s">
        <v>644</v>
      </c>
    </row>
    <row r="1291" spans="1:11" s="194" customFormat="1" ht="12.75" x14ac:dyDescent="0.2">
      <c r="A1291" s="21" t="s">
        <v>621</v>
      </c>
      <c r="B1291" s="21" t="s">
        <v>1307</v>
      </c>
      <c r="C1291" s="225" t="s">
        <v>1208</v>
      </c>
      <c r="D1291" s="287" t="s">
        <v>1209</v>
      </c>
      <c r="E1291" s="287">
        <v>11.99</v>
      </c>
      <c r="F1291" s="233">
        <v>10.54</v>
      </c>
      <c r="G1291" s="233">
        <v>10.86</v>
      </c>
      <c r="H1291" s="233"/>
      <c r="I1291" s="233">
        <v>94.1</v>
      </c>
      <c r="J1291" s="225" t="s">
        <v>29</v>
      </c>
      <c r="K1291" s="341" t="s">
        <v>644</v>
      </c>
    </row>
    <row r="1292" spans="1:11" s="235" customFormat="1" x14ac:dyDescent="0.25">
      <c r="A1292" s="277" t="s">
        <v>1308</v>
      </c>
      <c r="B1292" s="208"/>
      <c r="C1292" s="278" t="s">
        <v>1261</v>
      </c>
      <c r="D1292" s="291"/>
      <c r="E1292" s="277">
        <v>42.78</v>
      </c>
      <c r="F1292" s="277">
        <v>36.369999999999997</v>
      </c>
      <c r="G1292" s="277">
        <v>27.44</v>
      </c>
      <c r="H1292" s="277">
        <v>21.5</v>
      </c>
      <c r="I1292" s="277">
        <v>215.45999999999998</v>
      </c>
      <c r="J1292" s="298"/>
      <c r="K1292" s="347"/>
    </row>
    <row r="1293" spans="1:11" s="194" customFormat="1" ht="12.75" x14ac:dyDescent="0.2">
      <c r="A1293" s="21" t="s">
        <v>622</v>
      </c>
      <c r="B1293" s="21" t="s">
        <v>1018</v>
      </c>
      <c r="C1293" s="225" t="s">
        <v>429</v>
      </c>
      <c r="D1293" s="287" t="s">
        <v>1019</v>
      </c>
      <c r="E1293" s="287">
        <v>10.3</v>
      </c>
      <c r="F1293" s="233">
        <v>8.9</v>
      </c>
      <c r="G1293" s="233">
        <v>5.75</v>
      </c>
      <c r="H1293" s="233">
        <v>8.61</v>
      </c>
      <c r="I1293" s="233">
        <v>44.13</v>
      </c>
      <c r="J1293" s="225" t="s">
        <v>29</v>
      </c>
      <c r="K1293" s="341" t="s">
        <v>716</v>
      </c>
    </row>
    <row r="1294" spans="1:11" s="194" customFormat="1" ht="12.75" x14ac:dyDescent="0.2">
      <c r="A1294" s="21" t="s">
        <v>622</v>
      </c>
      <c r="B1294" s="21" t="s">
        <v>1008</v>
      </c>
      <c r="C1294" s="225" t="s">
        <v>416</v>
      </c>
      <c r="D1294" s="287" t="s">
        <v>1009</v>
      </c>
      <c r="E1294" s="287">
        <v>12.6</v>
      </c>
      <c r="F1294" s="233"/>
      <c r="G1294" s="233">
        <v>12.45</v>
      </c>
      <c r="H1294" s="233">
        <v>11.09</v>
      </c>
      <c r="I1294" s="233">
        <v>80.900000000000006</v>
      </c>
      <c r="J1294" s="225" t="s">
        <v>29</v>
      </c>
      <c r="K1294" s="341" t="s">
        <v>644</v>
      </c>
    </row>
    <row r="1295" spans="1:11" s="194" customFormat="1" ht="12.75" x14ac:dyDescent="0.2">
      <c r="A1295" s="21" t="s">
        <v>622</v>
      </c>
      <c r="B1295" s="21" t="s">
        <v>1319</v>
      </c>
      <c r="C1295" s="225" t="s">
        <v>431</v>
      </c>
      <c r="D1295" s="287" t="s">
        <v>1211</v>
      </c>
      <c r="E1295" s="287">
        <v>7.75</v>
      </c>
      <c r="F1295" s="233">
        <v>6.75</v>
      </c>
      <c r="G1295" s="233">
        <v>3.03</v>
      </c>
      <c r="H1295" s="233">
        <v>4.03</v>
      </c>
      <c r="I1295" s="233">
        <v>38.979999999999997</v>
      </c>
      <c r="J1295" s="225" t="s">
        <v>29</v>
      </c>
      <c r="K1295" s="341" t="s">
        <v>657</v>
      </c>
    </row>
    <row r="1296" spans="1:11" s="194" customFormat="1" ht="12.75" x14ac:dyDescent="0.2">
      <c r="A1296" s="21" t="s">
        <v>622</v>
      </c>
      <c r="B1296" s="21" t="s">
        <v>1026</v>
      </c>
      <c r="C1296" s="225" t="s">
        <v>425</v>
      </c>
      <c r="D1296" s="287" t="s">
        <v>1027</v>
      </c>
      <c r="E1296" s="287">
        <v>8.5</v>
      </c>
      <c r="F1296" s="233">
        <v>6.8</v>
      </c>
      <c r="G1296" s="233">
        <v>3.99</v>
      </c>
      <c r="H1296" s="233">
        <v>4.7699999999999996</v>
      </c>
      <c r="I1296" s="233">
        <v>67.67</v>
      </c>
      <c r="J1296" s="225" t="s">
        <v>29</v>
      </c>
      <c r="K1296" s="341" t="s">
        <v>657</v>
      </c>
    </row>
    <row r="1297" spans="1:11" s="194" customFormat="1" ht="12.75" x14ac:dyDescent="0.2">
      <c r="A1297" s="21" t="s">
        <v>622</v>
      </c>
      <c r="B1297" s="21" t="s">
        <v>1012</v>
      </c>
      <c r="C1297" s="225" t="s">
        <v>420</v>
      </c>
      <c r="D1297" s="287" t="s">
        <v>1013</v>
      </c>
      <c r="E1297" s="287">
        <v>9.99</v>
      </c>
      <c r="F1297" s="233">
        <v>8.64</v>
      </c>
      <c r="G1297" s="233">
        <v>8.2799999999999994</v>
      </c>
      <c r="H1297" s="233">
        <v>11.23</v>
      </c>
      <c r="I1297" s="233">
        <v>29.42</v>
      </c>
      <c r="J1297" s="225" t="s">
        <v>29</v>
      </c>
      <c r="K1297" s="341" t="s">
        <v>644</v>
      </c>
    </row>
    <row r="1298" spans="1:11" s="194" customFormat="1" ht="12.75" x14ac:dyDescent="0.2">
      <c r="A1298" s="21" t="s">
        <v>622</v>
      </c>
      <c r="B1298" s="21" t="s">
        <v>1024</v>
      </c>
      <c r="C1298" s="225" t="s">
        <v>423</v>
      </c>
      <c r="D1298" s="287" t="s">
        <v>1025</v>
      </c>
      <c r="E1298" s="287">
        <v>4.34</v>
      </c>
      <c r="F1298" s="233"/>
      <c r="G1298" s="233">
        <v>0.48</v>
      </c>
      <c r="H1298" s="233">
        <v>0.72</v>
      </c>
      <c r="I1298" s="233">
        <v>7.35</v>
      </c>
      <c r="J1298" s="225" t="s">
        <v>29</v>
      </c>
      <c r="K1298" s="341" t="s">
        <v>716</v>
      </c>
    </row>
    <row r="1299" spans="1:11" s="194" customFormat="1" ht="12.75" x14ac:dyDescent="0.2">
      <c r="A1299" s="21" t="s">
        <v>622</v>
      </c>
      <c r="B1299" s="21" t="s">
        <v>1014</v>
      </c>
      <c r="C1299" s="225" t="s">
        <v>427</v>
      </c>
      <c r="D1299" s="287" t="s">
        <v>1015</v>
      </c>
      <c r="E1299" s="287">
        <v>5.9</v>
      </c>
      <c r="F1299" s="233"/>
      <c r="G1299" s="233">
        <v>1.19</v>
      </c>
      <c r="H1299" s="233">
        <v>2.25</v>
      </c>
      <c r="I1299" s="233">
        <v>22.06</v>
      </c>
      <c r="J1299" s="225" t="s">
        <v>29</v>
      </c>
      <c r="K1299" s="341" t="s">
        <v>657</v>
      </c>
    </row>
    <row r="1300" spans="1:11" s="235" customFormat="1" x14ac:dyDescent="0.25">
      <c r="A1300" s="277" t="s">
        <v>1309</v>
      </c>
      <c r="B1300" s="208"/>
      <c r="C1300" s="278" t="s">
        <v>1281</v>
      </c>
      <c r="D1300" s="291"/>
      <c r="E1300" s="277">
        <v>59.38</v>
      </c>
      <c r="F1300" s="277">
        <v>31.09</v>
      </c>
      <c r="G1300" s="277">
        <v>35.169999999999995</v>
      </c>
      <c r="H1300" s="277">
        <v>42.7</v>
      </c>
      <c r="I1300" s="277">
        <v>290.51000000000005</v>
      </c>
      <c r="J1300" s="298"/>
      <c r="K1300" s="347"/>
    </row>
    <row r="1301" spans="1:11" s="194" customFormat="1" ht="12.75" x14ac:dyDescent="0.2">
      <c r="A1301" s="275" t="s">
        <v>623</v>
      </c>
      <c r="B1301" s="275" t="s">
        <v>992</v>
      </c>
      <c r="C1301" s="274" t="s">
        <v>395</v>
      </c>
      <c r="D1301" s="288" t="s">
        <v>993</v>
      </c>
      <c r="E1301" s="288">
        <v>10.5</v>
      </c>
      <c r="F1301" s="279"/>
      <c r="G1301" s="279">
        <v>7.3</v>
      </c>
      <c r="H1301" s="279">
        <v>10.6</v>
      </c>
      <c r="I1301" s="279">
        <v>84.58</v>
      </c>
      <c r="J1301" s="274" t="s">
        <v>73</v>
      </c>
      <c r="K1301" s="346" t="s">
        <v>716</v>
      </c>
    </row>
    <row r="1302" spans="1:11" s="194" customFormat="1" ht="12.75" x14ac:dyDescent="0.2">
      <c r="A1302" s="275" t="s">
        <v>623</v>
      </c>
      <c r="B1302" s="275" t="s">
        <v>1055</v>
      </c>
      <c r="C1302" s="274" t="s">
        <v>450</v>
      </c>
      <c r="D1302" s="288" t="s">
        <v>1056</v>
      </c>
      <c r="E1302" s="288">
        <v>20</v>
      </c>
      <c r="F1302" s="279">
        <v>16.2</v>
      </c>
      <c r="G1302" s="279">
        <v>86.23</v>
      </c>
      <c r="H1302" s="279">
        <v>41.63</v>
      </c>
      <c r="I1302" s="279">
        <v>110.32</v>
      </c>
      <c r="J1302" s="274" t="s">
        <v>89</v>
      </c>
      <c r="K1302" s="346" t="s">
        <v>644</v>
      </c>
    </row>
    <row r="1303" spans="1:11" s="194" customFormat="1" ht="12.75" x14ac:dyDescent="0.2">
      <c r="A1303" s="275" t="s">
        <v>623</v>
      </c>
      <c r="B1303" s="275" t="s">
        <v>1034</v>
      </c>
      <c r="C1303" s="274" t="s">
        <v>1035</v>
      </c>
      <c r="D1303" s="288" t="s">
        <v>1036</v>
      </c>
      <c r="E1303" s="288">
        <v>7.47</v>
      </c>
      <c r="F1303" s="279">
        <v>6.2</v>
      </c>
      <c r="G1303" s="279">
        <v>2.77</v>
      </c>
      <c r="H1303" s="279">
        <v>3.2</v>
      </c>
      <c r="I1303" s="279">
        <v>32.36</v>
      </c>
      <c r="J1303" s="274" t="s">
        <v>29</v>
      </c>
      <c r="K1303" s="346" t="s">
        <v>657</v>
      </c>
    </row>
    <row r="1304" spans="1:11" s="194" customFormat="1" ht="12.75" x14ac:dyDescent="0.2">
      <c r="A1304" s="275" t="s">
        <v>623</v>
      </c>
      <c r="B1304" s="275" t="s">
        <v>1041</v>
      </c>
      <c r="C1304" s="274" t="s">
        <v>440</v>
      </c>
      <c r="D1304" s="288" t="s">
        <v>1042</v>
      </c>
      <c r="E1304" s="288">
        <v>11.93</v>
      </c>
      <c r="F1304" s="279">
        <v>3.8</v>
      </c>
      <c r="G1304" s="279">
        <v>13.97</v>
      </c>
      <c r="H1304" s="279">
        <v>11.86</v>
      </c>
      <c r="I1304" s="279">
        <v>88.26</v>
      </c>
      <c r="J1304" s="274" t="s">
        <v>29</v>
      </c>
      <c r="K1304" s="346" t="s">
        <v>657</v>
      </c>
    </row>
    <row r="1305" spans="1:11" s="194" customFormat="1" ht="12.75" x14ac:dyDescent="0.2">
      <c r="A1305" s="275" t="s">
        <v>623</v>
      </c>
      <c r="B1305" s="275" t="s">
        <v>1039</v>
      </c>
      <c r="C1305" s="274" t="s">
        <v>436</v>
      </c>
      <c r="D1305" s="288" t="s">
        <v>1040</v>
      </c>
      <c r="E1305" s="288">
        <v>11.75</v>
      </c>
      <c r="F1305" s="279">
        <v>9.65</v>
      </c>
      <c r="G1305" s="279">
        <v>8.34</v>
      </c>
      <c r="H1305" s="279">
        <v>9.9</v>
      </c>
      <c r="I1305" s="279">
        <v>77.959999999999994</v>
      </c>
      <c r="J1305" s="274" t="s">
        <v>29</v>
      </c>
      <c r="K1305" s="346" t="s">
        <v>644</v>
      </c>
    </row>
    <row r="1306" spans="1:11" s="194" customFormat="1" ht="12.75" x14ac:dyDescent="0.2">
      <c r="A1306" s="275" t="s">
        <v>623</v>
      </c>
      <c r="B1306" s="275" t="s">
        <v>1047</v>
      </c>
      <c r="C1306" s="274" t="s">
        <v>444</v>
      </c>
      <c r="D1306" s="288" t="s">
        <v>1048</v>
      </c>
      <c r="E1306" s="288">
        <v>9.6</v>
      </c>
      <c r="F1306" s="279">
        <v>7.85</v>
      </c>
      <c r="G1306" s="279">
        <v>4.7699999999999996</v>
      </c>
      <c r="H1306" s="279">
        <v>5.5</v>
      </c>
      <c r="I1306" s="279">
        <v>27.21</v>
      </c>
      <c r="J1306" s="274" t="s">
        <v>29</v>
      </c>
      <c r="K1306" s="346" t="s">
        <v>644</v>
      </c>
    </row>
    <row r="1307" spans="1:11" s="194" customFormat="1" ht="12.75" x14ac:dyDescent="0.2">
      <c r="A1307" s="275" t="s">
        <v>623</v>
      </c>
      <c r="B1307" s="275" t="s">
        <v>1053</v>
      </c>
      <c r="C1307" s="274" t="s">
        <v>446</v>
      </c>
      <c r="D1307" s="288" t="s">
        <v>1054</v>
      </c>
      <c r="E1307" s="288">
        <v>22</v>
      </c>
      <c r="F1307" s="279">
        <v>18</v>
      </c>
      <c r="G1307" s="279">
        <v>120.32</v>
      </c>
      <c r="H1307" s="279">
        <v>80.510000000000005</v>
      </c>
      <c r="I1307" s="279">
        <v>308.91000000000003</v>
      </c>
      <c r="J1307" s="274" t="s">
        <v>79</v>
      </c>
      <c r="K1307" s="346" t="s">
        <v>644</v>
      </c>
    </row>
    <row r="1308" spans="1:11" s="194" customFormat="1" ht="12.75" x14ac:dyDescent="0.2">
      <c r="A1308" s="275" t="s">
        <v>623</v>
      </c>
      <c r="B1308" s="275" t="s">
        <v>1028</v>
      </c>
      <c r="C1308" s="274" t="s">
        <v>1210</v>
      </c>
      <c r="D1308" s="288" t="s">
        <v>1029</v>
      </c>
      <c r="E1308" s="288">
        <v>7.5</v>
      </c>
      <c r="F1308" s="279"/>
      <c r="G1308" s="279">
        <v>2.34</v>
      </c>
      <c r="H1308" s="279">
        <v>1.86</v>
      </c>
      <c r="I1308" s="279">
        <v>11.77</v>
      </c>
      <c r="J1308" s="274" t="s">
        <v>29</v>
      </c>
      <c r="K1308" s="346" t="s">
        <v>716</v>
      </c>
    </row>
    <row r="1309" spans="1:11" s="194" customFormat="1" ht="12.75" x14ac:dyDescent="0.2">
      <c r="A1309" s="275" t="s">
        <v>623</v>
      </c>
      <c r="B1309" s="275" t="s">
        <v>1045</v>
      </c>
      <c r="C1309" s="274" t="s">
        <v>442</v>
      </c>
      <c r="D1309" s="288" t="s">
        <v>1046</v>
      </c>
      <c r="E1309" s="288">
        <v>10.54</v>
      </c>
      <c r="F1309" s="279">
        <v>8.25</v>
      </c>
      <c r="G1309" s="279">
        <v>6.35</v>
      </c>
      <c r="H1309" s="279">
        <v>7.26</v>
      </c>
      <c r="I1309" s="279">
        <v>36.770000000000003</v>
      </c>
      <c r="J1309" s="274" t="s">
        <v>29</v>
      </c>
      <c r="K1309" s="346" t="s">
        <v>644</v>
      </c>
    </row>
    <row r="1310" spans="1:11" s="194" customFormat="1" ht="12.75" x14ac:dyDescent="0.2">
      <c r="A1310" s="275" t="s">
        <v>623</v>
      </c>
      <c r="B1310" s="275" t="s">
        <v>1032</v>
      </c>
      <c r="C1310" s="274" t="s">
        <v>432</v>
      </c>
      <c r="D1310" s="288" t="s">
        <v>1033</v>
      </c>
      <c r="E1310" s="288">
        <v>10.8</v>
      </c>
      <c r="F1310" s="279">
        <v>8.6999999999999993</v>
      </c>
      <c r="G1310" s="279">
        <v>6.36</v>
      </c>
      <c r="H1310" s="279">
        <v>6.49</v>
      </c>
      <c r="I1310" s="279">
        <v>62.52</v>
      </c>
      <c r="J1310" s="274" t="s">
        <v>29</v>
      </c>
      <c r="K1310" s="346" t="s">
        <v>644</v>
      </c>
    </row>
    <row r="1311" spans="1:11" s="194" customFormat="1" ht="12.75" x14ac:dyDescent="0.2">
      <c r="A1311" s="275" t="s">
        <v>623</v>
      </c>
      <c r="B1311" s="275" t="s">
        <v>1043</v>
      </c>
      <c r="C1311" s="274" t="s">
        <v>441</v>
      </c>
      <c r="D1311" s="288" t="s">
        <v>1044</v>
      </c>
      <c r="E1311" s="288">
        <v>10.54</v>
      </c>
      <c r="F1311" s="279">
        <v>8.25</v>
      </c>
      <c r="G1311" s="279">
        <v>6.35</v>
      </c>
      <c r="H1311" s="279">
        <v>7.26</v>
      </c>
      <c r="I1311" s="279">
        <v>18.39</v>
      </c>
      <c r="J1311" s="274" t="s">
        <v>29</v>
      </c>
      <c r="K1311" s="346" t="s">
        <v>644</v>
      </c>
    </row>
    <row r="1312" spans="1:11" s="194" customFormat="1" ht="12.75" x14ac:dyDescent="0.2">
      <c r="A1312" s="275" t="s">
        <v>623</v>
      </c>
      <c r="B1312" s="275" t="s">
        <v>785</v>
      </c>
      <c r="C1312" s="274" t="s">
        <v>203</v>
      </c>
      <c r="D1312" s="288" t="s">
        <v>786</v>
      </c>
      <c r="E1312" s="288">
        <v>7.51</v>
      </c>
      <c r="F1312" s="279">
        <v>6.29</v>
      </c>
      <c r="G1312" s="279">
        <v>2.48</v>
      </c>
      <c r="H1312" s="279">
        <v>2.4300000000000002</v>
      </c>
      <c r="I1312" s="279">
        <v>16.920000000000002</v>
      </c>
      <c r="J1312" s="274" t="s">
        <v>29</v>
      </c>
      <c r="K1312" s="346" t="s">
        <v>716</v>
      </c>
    </row>
    <row r="1313" spans="1:11" s="194" customFormat="1" ht="12.75" x14ac:dyDescent="0.2">
      <c r="A1313" s="275" t="s">
        <v>623</v>
      </c>
      <c r="B1313" s="275" t="s">
        <v>1037</v>
      </c>
      <c r="C1313" s="274" t="s">
        <v>435</v>
      </c>
      <c r="D1313" s="288" t="s">
        <v>1038</v>
      </c>
      <c r="E1313" s="288">
        <v>11.99</v>
      </c>
      <c r="F1313" s="279">
        <v>9.59</v>
      </c>
      <c r="G1313" s="279">
        <v>9.16</v>
      </c>
      <c r="H1313" s="279">
        <v>11.01</v>
      </c>
      <c r="I1313" s="279">
        <v>75.02</v>
      </c>
      <c r="J1313" s="274" t="s">
        <v>29</v>
      </c>
      <c r="K1313" s="346" t="s">
        <v>644</v>
      </c>
    </row>
    <row r="1314" spans="1:11" s="194" customFormat="1" ht="12.75" x14ac:dyDescent="0.2">
      <c r="A1314" s="275" t="s">
        <v>623</v>
      </c>
      <c r="B1314" s="275" t="s">
        <v>1051</v>
      </c>
      <c r="C1314" s="274" t="s">
        <v>448</v>
      </c>
      <c r="D1314" s="288" t="s">
        <v>1052</v>
      </c>
      <c r="E1314" s="288">
        <v>20</v>
      </c>
      <c r="F1314" s="279">
        <v>16.8</v>
      </c>
      <c r="G1314" s="279">
        <v>56.5</v>
      </c>
      <c r="H1314" s="279">
        <v>50.51</v>
      </c>
      <c r="I1314" s="279">
        <v>110.32</v>
      </c>
      <c r="J1314" s="274" t="s">
        <v>73</v>
      </c>
      <c r="K1314" s="346" t="s">
        <v>657</v>
      </c>
    </row>
    <row r="1315" spans="1:11" s="194" customFormat="1" ht="12.75" x14ac:dyDescent="0.2">
      <c r="A1315" s="275" t="s">
        <v>623</v>
      </c>
      <c r="B1315" s="275" t="s">
        <v>1320</v>
      </c>
      <c r="C1315" s="274" t="s">
        <v>1325</v>
      </c>
      <c r="D1315" s="288" t="s">
        <v>1332</v>
      </c>
      <c r="E1315" s="288">
        <v>5.3</v>
      </c>
      <c r="F1315" s="279">
        <v>5</v>
      </c>
      <c r="G1315" s="279">
        <v>1.05</v>
      </c>
      <c r="H1315" s="279">
        <v>2.2799999999999998</v>
      </c>
      <c r="I1315" s="279">
        <v>3.68</v>
      </c>
      <c r="J1315" s="274" t="s">
        <v>29</v>
      </c>
      <c r="K1315" s="346" t="s">
        <v>657</v>
      </c>
    </row>
    <row r="1316" spans="1:11" s="286" customFormat="1" x14ac:dyDescent="0.25">
      <c r="A1316" s="201" t="s">
        <v>1310</v>
      </c>
      <c r="B1316" s="285"/>
      <c r="C1316" s="221" t="s">
        <v>1260</v>
      </c>
      <c r="D1316" s="292"/>
      <c r="E1316" s="201">
        <v>177.43</v>
      </c>
      <c r="F1316" s="201">
        <v>124.58000000000001</v>
      </c>
      <c r="G1316" s="201">
        <v>334.29000000000008</v>
      </c>
      <c r="H1316" s="201">
        <v>252.3</v>
      </c>
      <c r="I1316" s="201">
        <v>1064.9899999999998</v>
      </c>
      <c r="J1316" s="299"/>
      <c r="K1316" s="234"/>
    </row>
    <row r="1317" spans="1:11" s="194" customFormat="1" ht="12.75" x14ac:dyDescent="0.2">
      <c r="A1317" s="21" t="s">
        <v>624</v>
      </c>
      <c r="B1317" s="21" t="s">
        <v>1057</v>
      </c>
      <c r="C1317" s="225" t="s">
        <v>453</v>
      </c>
      <c r="D1317" s="287" t="s">
        <v>1058</v>
      </c>
      <c r="E1317" s="287">
        <v>8.8000000000000007</v>
      </c>
      <c r="F1317" s="233"/>
      <c r="G1317" s="233">
        <v>2.79</v>
      </c>
      <c r="H1317" s="233">
        <v>4.8600000000000003</v>
      </c>
      <c r="I1317" s="233">
        <v>27.95</v>
      </c>
      <c r="J1317" s="225" t="s">
        <v>29</v>
      </c>
      <c r="K1317" s="341" t="s">
        <v>716</v>
      </c>
    </row>
    <row r="1318" spans="1:11" s="194" customFormat="1" ht="12.75" x14ac:dyDescent="0.2">
      <c r="A1318" s="21" t="s">
        <v>624</v>
      </c>
      <c r="B1318" s="21" t="s">
        <v>1067</v>
      </c>
      <c r="C1318" s="225" t="s">
        <v>461</v>
      </c>
      <c r="D1318" s="287" t="s">
        <v>1068</v>
      </c>
      <c r="E1318" s="287">
        <v>10.5</v>
      </c>
      <c r="F1318" s="233">
        <v>9.08</v>
      </c>
      <c r="G1318" s="233">
        <v>6.09</v>
      </c>
      <c r="H1318" s="233">
        <v>7.61</v>
      </c>
      <c r="I1318" s="233">
        <v>22.06</v>
      </c>
      <c r="J1318" s="225" t="s">
        <v>29</v>
      </c>
      <c r="K1318" s="341" t="s">
        <v>657</v>
      </c>
    </row>
    <row r="1319" spans="1:11" s="194" customFormat="1" ht="12.75" x14ac:dyDescent="0.2">
      <c r="A1319" s="21" t="s">
        <v>624</v>
      </c>
      <c r="B1319" s="21" t="s">
        <v>1059</v>
      </c>
      <c r="C1319" s="225" t="s">
        <v>43</v>
      </c>
      <c r="D1319" s="287" t="s">
        <v>1060</v>
      </c>
      <c r="E1319" s="287">
        <v>10.1</v>
      </c>
      <c r="F1319" s="233">
        <v>8.1999999999999993</v>
      </c>
      <c r="G1319" s="233">
        <v>5.51</v>
      </c>
      <c r="H1319" s="233">
        <v>4.97</v>
      </c>
      <c r="I1319" s="233">
        <v>11.77</v>
      </c>
      <c r="J1319" s="225" t="s">
        <v>29</v>
      </c>
      <c r="K1319" s="341" t="s">
        <v>644</v>
      </c>
    </row>
    <row r="1320" spans="1:11" s="194" customFormat="1" ht="12.75" x14ac:dyDescent="0.2">
      <c r="A1320" s="21" t="s">
        <v>624</v>
      </c>
      <c r="B1320" s="21" t="s">
        <v>1063</v>
      </c>
      <c r="C1320" s="225" t="s">
        <v>459</v>
      </c>
      <c r="D1320" s="287" t="s">
        <v>1064</v>
      </c>
      <c r="E1320" s="287">
        <v>10.51</v>
      </c>
      <c r="F1320" s="233">
        <v>9.08</v>
      </c>
      <c r="G1320" s="233">
        <v>6.63</v>
      </c>
      <c r="H1320" s="233">
        <v>10.25</v>
      </c>
      <c r="I1320" s="233">
        <v>22.06</v>
      </c>
      <c r="J1320" s="225" t="s">
        <v>29</v>
      </c>
      <c r="K1320" s="341" t="s">
        <v>657</v>
      </c>
    </row>
    <row r="1321" spans="1:11" s="194" customFormat="1" ht="12.75" x14ac:dyDescent="0.2">
      <c r="A1321" s="21" t="s">
        <v>624</v>
      </c>
      <c r="B1321" s="21" t="s">
        <v>1071</v>
      </c>
      <c r="C1321" s="225" t="s">
        <v>463</v>
      </c>
      <c r="D1321" s="287" t="s">
        <v>1072</v>
      </c>
      <c r="E1321" s="287">
        <v>10.31</v>
      </c>
      <c r="F1321" s="233">
        <v>8.59</v>
      </c>
      <c r="G1321" s="233">
        <v>5.86</v>
      </c>
      <c r="H1321" s="233">
        <v>6.22</v>
      </c>
      <c r="I1321" s="233">
        <v>62.52</v>
      </c>
      <c r="J1321" s="225" t="s">
        <v>29</v>
      </c>
      <c r="K1321" s="341" t="s">
        <v>657</v>
      </c>
    </row>
    <row r="1322" spans="1:11" s="194" customFormat="1" ht="12.75" x14ac:dyDescent="0.2">
      <c r="A1322" s="21" t="s">
        <v>624</v>
      </c>
      <c r="B1322" s="21" t="s">
        <v>1073</v>
      </c>
      <c r="C1322" s="225" t="s">
        <v>464</v>
      </c>
      <c r="D1322" s="287" t="s">
        <v>1074</v>
      </c>
      <c r="E1322" s="287">
        <v>11.05</v>
      </c>
      <c r="F1322" s="233">
        <v>8.9700000000000006</v>
      </c>
      <c r="G1322" s="233">
        <v>7.23</v>
      </c>
      <c r="H1322" s="233">
        <v>9.69</v>
      </c>
      <c r="I1322" s="233">
        <v>58.84</v>
      </c>
      <c r="J1322" s="225" t="s">
        <v>73</v>
      </c>
      <c r="K1322" s="341" t="s">
        <v>657</v>
      </c>
    </row>
    <row r="1323" spans="1:11" s="194" customFormat="1" ht="12.75" x14ac:dyDescent="0.2">
      <c r="A1323" s="21" t="s">
        <v>624</v>
      </c>
      <c r="B1323" s="21" t="s">
        <v>1069</v>
      </c>
      <c r="C1323" s="225" t="s">
        <v>462</v>
      </c>
      <c r="D1323" s="287" t="s">
        <v>1070</v>
      </c>
      <c r="E1323" s="287">
        <v>10.37</v>
      </c>
      <c r="F1323" s="233">
        <v>8.6300000000000008</v>
      </c>
      <c r="G1323" s="233">
        <v>6.21</v>
      </c>
      <c r="H1323" s="233">
        <v>7.35</v>
      </c>
      <c r="I1323" s="233">
        <v>80.900000000000006</v>
      </c>
      <c r="J1323" s="225" t="s">
        <v>29</v>
      </c>
      <c r="K1323" s="341" t="s">
        <v>657</v>
      </c>
    </row>
    <row r="1324" spans="1:11" s="194" customFormat="1" ht="12.75" x14ac:dyDescent="0.2">
      <c r="A1324" s="21" t="s">
        <v>624</v>
      </c>
      <c r="B1324" s="21" t="s">
        <v>1075</v>
      </c>
      <c r="C1324" s="225" t="s">
        <v>465</v>
      </c>
      <c r="D1324" s="287" t="s">
        <v>1076</v>
      </c>
      <c r="E1324" s="287">
        <v>11.5</v>
      </c>
      <c r="F1324" s="233">
        <v>9.75</v>
      </c>
      <c r="G1324" s="233">
        <v>8.34</v>
      </c>
      <c r="H1324" s="233">
        <v>9.9499999999999993</v>
      </c>
      <c r="I1324" s="233">
        <v>30.89</v>
      </c>
      <c r="J1324" s="225" t="s">
        <v>73</v>
      </c>
      <c r="K1324" s="341" t="s">
        <v>644</v>
      </c>
    </row>
    <row r="1325" spans="1:11" s="194" customFormat="1" ht="12.75" x14ac:dyDescent="0.2">
      <c r="A1325" s="21" t="s">
        <v>624</v>
      </c>
      <c r="B1325" s="21" t="s">
        <v>1188</v>
      </c>
      <c r="C1325" s="225" t="s">
        <v>1179</v>
      </c>
      <c r="D1325" s="287" t="s">
        <v>1180</v>
      </c>
      <c r="E1325" s="287">
        <v>7.9</v>
      </c>
      <c r="F1325" s="233">
        <v>6.85</v>
      </c>
      <c r="G1325" s="233">
        <v>4.5199999999999996</v>
      </c>
      <c r="H1325" s="233">
        <v>4.28</v>
      </c>
      <c r="I1325" s="233">
        <v>47.07</v>
      </c>
      <c r="J1325" s="225" t="s">
        <v>29</v>
      </c>
      <c r="K1325" s="341" t="s">
        <v>657</v>
      </c>
    </row>
    <row r="1326" spans="1:11" s="194" customFormat="1" ht="12.75" x14ac:dyDescent="0.2">
      <c r="A1326" s="21" t="s">
        <v>624</v>
      </c>
      <c r="B1326" s="21" t="s">
        <v>1065</v>
      </c>
      <c r="C1326" s="225" t="s">
        <v>460</v>
      </c>
      <c r="D1326" s="287" t="s">
        <v>1066</v>
      </c>
      <c r="E1326" s="287">
        <v>9.89</v>
      </c>
      <c r="F1326" s="233">
        <v>9.1300000000000008</v>
      </c>
      <c r="G1326" s="233">
        <v>4.28</v>
      </c>
      <c r="H1326" s="233">
        <v>7.53</v>
      </c>
      <c r="I1326" s="233">
        <v>36.770000000000003</v>
      </c>
      <c r="J1326" s="225" t="s">
        <v>29</v>
      </c>
      <c r="K1326" s="341" t="s">
        <v>657</v>
      </c>
    </row>
    <row r="1327" spans="1:11" s="286" customFormat="1" x14ac:dyDescent="0.25">
      <c r="A1327" s="201" t="s">
        <v>1311</v>
      </c>
      <c r="B1327" s="285"/>
      <c r="C1327" s="221" t="s">
        <v>1272</v>
      </c>
      <c r="D1327" s="292"/>
      <c r="E1327" s="201">
        <v>100.93</v>
      </c>
      <c r="F1327" s="201">
        <v>78.28</v>
      </c>
      <c r="G1327" s="201">
        <v>57.459999999999994</v>
      </c>
      <c r="H1327" s="201">
        <v>72.710000000000008</v>
      </c>
      <c r="I1327" s="201">
        <v>400.83</v>
      </c>
      <c r="J1327" s="299"/>
      <c r="K1327" s="234"/>
    </row>
    <row r="1328" spans="1:11" s="194" customFormat="1" ht="12.75" x14ac:dyDescent="0.2">
      <c r="A1328" s="21" t="s">
        <v>625</v>
      </c>
      <c r="B1328" s="21" t="s">
        <v>1087</v>
      </c>
      <c r="C1328" s="225" t="s">
        <v>468</v>
      </c>
      <c r="D1328" s="287" t="s">
        <v>1088</v>
      </c>
      <c r="E1328" s="287">
        <v>6.39</v>
      </c>
      <c r="F1328" s="233">
        <v>5.6</v>
      </c>
      <c r="G1328" s="233">
        <v>1.37</v>
      </c>
      <c r="H1328" s="233">
        <v>2.0499999999999998</v>
      </c>
      <c r="I1328" s="233">
        <v>9.56</v>
      </c>
      <c r="J1328" s="225" t="s">
        <v>29</v>
      </c>
      <c r="K1328" s="341" t="s">
        <v>716</v>
      </c>
    </row>
    <row r="1329" spans="1:11" s="194" customFormat="1" ht="12.75" x14ac:dyDescent="0.2">
      <c r="A1329" s="21" t="s">
        <v>625</v>
      </c>
      <c r="B1329" s="21" t="s">
        <v>1091</v>
      </c>
      <c r="C1329" s="225" t="s">
        <v>472</v>
      </c>
      <c r="D1329" s="287" t="s">
        <v>1092</v>
      </c>
      <c r="E1329" s="287">
        <v>5.9</v>
      </c>
      <c r="F1329" s="233"/>
      <c r="G1329" s="233">
        <v>1.3</v>
      </c>
      <c r="H1329" s="233">
        <v>2.44</v>
      </c>
      <c r="I1329" s="233">
        <v>13.24</v>
      </c>
      <c r="J1329" s="225" t="s">
        <v>29</v>
      </c>
      <c r="K1329" s="341" t="s">
        <v>716</v>
      </c>
    </row>
    <row r="1330" spans="1:11" s="194" customFormat="1" ht="12.75" x14ac:dyDescent="0.2">
      <c r="A1330" s="21" t="s">
        <v>625</v>
      </c>
      <c r="B1330" s="21" t="s">
        <v>1137</v>
      </c>
      <c r="C1330" s="225" t="s">
        <v>519</v>
      </c>
      <c r="D1330" s="287" t="s">
        <v>1138</v>
      </c>
      <c r="E1330" s="287">
        <v>6.65</v>
      </c>
      <c r="F1330" s="233"/>
      <c r="G1330" s="233">
        <v>1.1200000000000001</v>
      </c>
      <c r="H1330" s="233">
        <v>1.75</v>
      </c>
      <c r="I1330" s="233">
        <v>12.5</v>
      </c>
      <c r="J1330" s="225" t="s">
        <v>29</v>
      </c>
      <c r="K1330" s="341" t="s">
        <v>716</v>
      </c>
    </row>
    <row r="1331" spans="1:11" s="194" customFormat="1" ht="12.75" x14ac:dyDescent="0.2">
      <c r="A1331" s="21" t="s">
        <v>625</v>
      </c>
      <c r="B1331" s="21" t="s">
        <v>1109</v>
      </c>
      <c r="C1331" s="225" t="s">
        <v>483</v>
      </c>
      <c r="D1331" s="287" t="s">
        <v>1110</v>
      </c>
      <c r="E1331" s="287">
        <v>5.79</v>
      </c>
      <c r="F1331" s="233"/>
      <c r="G1331" s="233">
        <v>1.51</v>
      </c>
      <c r="H1331" s="233">
        <v>2.34</v>
      </c>
      <c r="I1331" s="233">
        <v>22.06</v>
      </c>
      <c r="J1331" s="225" t="s">
        <v>29</v>
      </c>
      <c r="K1331" s="341" t="s">
        <v>716</v>
      </c>
    </row>
    <row r="1332" spans="1:11" s="194" customFormat="1" ht="12.75" x14ac:dyDescent="0.2">
      <c r="A1332" s="21" t="s">
        <v>625</v>
      </c>
      <c r="B1332" s="21" t="s">
        <v>1105</v>
      </c>
      <c r="C1332" s="225" t="s">
        <v>479</v>
      </c>
      <c r="D1332" s="287" t="s">
        <v>1106</v>
      </c>
      <c r="E1332" s="287">
        <v>6.88</v>
      </c>
      <c r="F1332" s="233"/>
      <c r="G1332" s="233">
        <v>1.63</v>
      </c>
      <c r="H1332" s="233">
        <v>2.65</v>
      </c>
      <c r="I1332" s="233">
        <v>30.89</v>
      </c>
      <c r="J1332" s="225" t="s">
        <v>29</v>
      </c>
      <c r="K1332" s="341" t="s">
        <v>716</v>
      </c>
    </row>
    <row r="1333" spans="1:11" s="194" customFormat="1" ht="12.75" x14ac:dyDescent="0.2">
      <c r="A1333" s="21" t="s">
        <v>625</v>
      </c>
      <c r="B1333" s="21" t="s">
        <v>1093</v>
      </c>
      <c r="C1333" s="225" t="s">
        <v>474</v>
      </c>
      <c r="D1333" s="287" t="s">
        <v>1094</v>
      </c>
      <c r="E1333" s="287">
        <v>7</v>
      </c>
      <c r="F1333" s="233">
        <v>6.3</v>
      </c>
      <c r="G1333" s="233">
        <v>1.87</v>
      </c>
      <c r="H1333" s="233">
        <v>3.29</v>
      </c>
      <c r="I1333" s="233">
        <v>13.97</v>
      </c>
      <c r="J1333" s="225" t="s">
        <v>29</v>
      </c>
      <c r="K1333" s="341" t="s">
        <v>716</v>
      </c>
    </row>
    <row r="1334" spans="1:11" s="194" customFormat="1" ht="12.75" x14ac:dyDescent="0.2">
      <c r="A1334" s="21" t="s">
        <v>625</v>
      </c>
      <c r="B1334" s="21" t="s">
        <v>767</v>
      </c>
      <c r="C1334" s="225" t="s">
        <v>123</v>
      </c>
      <c r="D1334" s="287" t="s">
        <v>768</v>
      </c>
      <c r="E1334" s="287">
        <v>6.5</v>
      </c>
      <c r="F1334" s="233"/>
      <c r="G1334" s="233">
        <v>1.47</v>
      </c>
      <c r="H1334" s="233">
        <v>2.7</v>
      </c>
      <c r="I1334" s="233">
        <v>44.13</v>
      </c>
      <c r="J1334" s="225" t="s">
        <v>29</v>
      </c>
      <c r="K1334" s="341" t="s">
        <v>716</v>
      </c>
    </row>
    <row r="1335" spans="1:11" s="194" customFormat="1" ht="12.75" x14ac:dyDescent="0.2">
      <c r="A1335" s="21" t="s">
        <v>625</v>
      </c>
      <c r="B1335" s="21" t="s">
        <v>1079</v>
      </c>
      <c r="C1335" s="225" t="s">
        <v>601</v>
      </c>
      <c r="D1335" s="287" t="s">
        <v>1080</v>
      </c>
      <c r="E1335" s="287">
        <v>6.75</v>
      </c>
      <c r="F1335" s="233"/>
      <c r="G1335" s="233">
        <v>1.74</v>
      </c>
      <c r="H1335" s="233">
        <v>2.2000000000000002</v>
      </c>
      <c r="I1335" s="233">
        <v>18.39</v>
      </c>
      <c r="J1335" s="225" t="s">
        <v>29</v>
      </c>
      <c r="K1335" s="341" t="s">
        <v>657</v>
      </c>
    </row>
    <row r="1336" spans="1:11" s="194" customFormat="1" ht="12.75" x14ac:dyDescent="0.2">
      <c r="A1336" s="21" t="s">
        <v>625</v>
      </c>
      <c r="B1336" s="21" t="s">
        <v>1077</v>
      </c>
      <c r="C1336" s="225" t="s">
        <v>485</v>
      </c>
      <c r="D1336" s="287" t="s">
        <v>1078</v>
      </c>
      <c r="E1336" s="287">
        <v>8.73</v>
      </c>
      <c r="F1336" s="233"/>
      <c r="G1336" s="233">
        <v>3.44</v>
      </c>
      <c r="H1336" s="233">
        <v>4.76</v>
      </c>
      <c r="I1336" s="233">
        <v>33.83</v>
      </c>
      <c r="J1336" s="225" t="s">
        <v>29</v>
      </c>
      <c r="K1336" s="341" t="s">
        <v>716</v>
      </c>
    </row>
    <row r="1337" spans="1:11" s="194" customFormat="1" ht="12.75" x14ac:dyDescent="0.2">
      <c r="A1337" s="21" t="s">
        <v>625</v>
      </c>
      <c r="B1337" s="21" t="s">
        <v>1107</v>
      </c>
      <c r="C1337" s="225" t="s">
        <v>481</v>
      </c>
      <c r="D1337" s="287" t="s">
        <v>1108</v>
      </c>
      <c r="E1337" s="287">
        <v>6.63</v>
      </c>
      <c r="F1337" s="233">
        <v>5.9</v>
      </c>
      <c r="G1337" s="233">
        <v>1.52</v>
      </c>
      <c r="H1337" s="233">
        <v>2.44</v>
      </c>
      <c r="I1337" s="233">
        <v>22.06</v>
      </c>
      <c r="J1337" s="225" t="s">
        <v>29</v>
      </c>
      <c r="K1337" s="341" t="s">
        <v>716</v>
      </c>
    </row>
    <row r="1338" spans="1:11" s="194" customFormat="1" ht="12.75" x14ac:dyDescent="0.2">
      <c r="A1338" s="21" t="s">
        <v>625</v>
      </c>
      <c r="B1338" s="21" t="s">
        <v>1095</v>
      </c>
      <c r="C1338" s="225" t="s">
        <v>476</v>
      </c>
      <c r="D1338" s="287" t="s">
        <v>1096</v>
      </c>
      <c r="E1338" s="287">
        <v>9</v>
      </c>
      <c r="F1338" s="233">
        <v>7.3</v>
      </c>
      <c r="G1338" s="233">
        <v>2.96</v>
      </c>
      <c r="H1338" s="233">
        <v>5.0999999999999996</v>
      </c>
      <c r="I1338" s="233">
        <v>58.84</v>
      </c>
      <c r="J1338" s="225" t="s">
        <v>29</v>
      </c>
      <c r="K1338" s="341" t="s">
        <v>716</v>
      </c>
    </row>
    <row r="1339" spans="1:11" s="194" customFormat="1" ht="12.75" x14ac:dyDescent="0.2">
      <c r="A1339" s="21" t="s">
        <v>625</v>
      </c>
      <c r="B1339" s="21" t="s">
        <v>1101</v>
      </c>
      <c r="C1339" s="225" t="s">
        <v>478</v>
      </c>
      <c r="D1339" s="287" t="s">
        <v>1102</v>
      </c>
      <c r="E1339" s="287">
        <v>7.9</v>
      </c>
      <c r="F1339" s="233">
        <v>6.56</v>
      </c>
      <c r="G1339" s="233">
        <v>2.54</v>
      </c>
      <c r="H1339" s="233">
        <v>2.85</v>
      </c>
      <c r="I1339" s="233">
        <v>29.42</v>
      </c>
      <c r="J1339" s="225" t="s">
        <v>29</v>
      </c>
      <c r="K1339" s="341" t="s">
        <v>657</v>
      </c>
    </row>
    <row r="1340" spans="1:11" s="194" customFormat="1" ht="12.75" x14ac:dyDescent="0.2">
      <c r="A1340" s="21" t="s">
        <v>625</v>
      </c>
      <c r="B1340" s="21" t="s">
        <v>948</v>
      </c>
      <c r="C1340" s="225" t="s">
        <v>348</v>
      </c>
      <c r="D1340" s="287" t="s">
        <v>949</v>
      </c>
      <c r="E1340" s="287">
        <v>6.99</v>
      </c>
      <c r="F1340" s="233"/>
      <c r="G1340" s="233">
        <v>1.5</v>
      </c>
      <c r="H1340" s="233">
        <v>1.31</v>
      </c>
      <c r="I1340" s="233">
        <v>18.39</v>
      </c>
      <c r="J1340" s="225" t="s">
        <v>29</v>
      </c>
      <c r="K1340" s="341" t="s">
        <v>716</v>
      </c>
    </row>
    <row r="1341" spans="1:11" s="194" customFormat="1" ht="12.75" x14ac:dyDescent="0.2">
      <c r="A1341" s="21" t="s">
        <v>625</v>
      </c>
      <c r="B1341" s="21" t="s">
        <v>1097</v>
      </c>
      <c r="C1341" s="225" t="s">
        <v>490</v>
      </c>
      <c r="D1341" s="287" t="s">
        <v>1098</v>
      </c>
      <c r="E1341" s="287">
        <v>7.75</v>
      </c>
      <c r="F1341" s="233">
        <v>6.3</v>
      </c>
      <c r="G1341" s="233">
        <v>2.6</v>
      </c>
      <c r="H1341" s="233">
        <v>3.52</v>
      </c>
      <c r="I1341" s="233">
        <v>33.1</v>
      </c>
      <c r="J1341" s="225" t="s">
        <v>29</v>
      </c>
      <c r="K1341" s="341" t="s">
        <v>644</v>
      </c>
    </row>
    <row r="1342" spans="1:11" s="194" customFormat="1" ht="12.75" x14ac:dyDescent="0.2">
      <c r="A1342" s="21" t="s">
        <v>625</v>
      </c>
      <c r="B1342" s="21" t="s">
        <v>1085</v>
      </c>
      <c r="C1342" s="225" t="s">
        <v>466</v>
      </c>
      <c r="D1342" s="287" t="s">
        <v>1086</v>
      </c>
      <c r="E1342" s="287">
        <v>9.9</v>
      </c>
      <c r="F1342" s="233">
        <v>8.1199999999999992</v>
      </c>
      <c r="G1342" s="233">
        <v>4.96</v>
      </c>
      <c r="H1342" s="233">
        <v>5.62</v>
      </c>
      <c r="I1342" s="233">
        <v>66.19</v>
      </c>
      <c r="J1342" s="225" t="s">
        <v>29</v>
      </c>
      <c r="K1342" s="341" t="s">
        <v>716</v>
      </c>
    </row>
    <row r="1343" spans="1:11" s="194" customFormat="1" ht="12.75" x14ac:dyDescent="0.2">
      <c r="A1343" s="21" t="s">
        <v>625</v>
      </c>
      <c r="B1343" s="21" t="s">
        <v>1099</v>
      </c>
      <c r="C1343" s="225" t="s">
        <v>1324</v>
      </c>
      <c r="D1343" s="287" t="s">
        <v>1100</v>
      </c>
      <c r="E1343" s="287">
        <v>9.0500000000000007</v>
      </c>
      <c r="F1343" s="233">
        <v>7.42</v>
      </c>
      <c r="G1343" s="233">
        <v>4.51</v>
      </c>
      <c r="H1343" s="233">
        <v>5.27</v>
      </c>
      <c r="I1343" s="233">
        <v>17.649999999999999</v>
      </c>
      <c r="J1343" s="225" t="s">
        <v>29</v>
      </c>
      <c r="K1343" s="341" t="s">
        <v>716</v>
      </c>
    </row>
    <row r="1344" spans="1:11" s="194" customFormat="1" ht="12.75" x14ac:dyDescent="0.2">
      <c r="A1344" s="21" t="s">
        <v>625</v>
      </c>
      <c r="B1344" s="21" t="s">
        <v>1020</v>
      </c>
      <c r="C1344" s="225" t="s">
        <v>1178</v>
      </c>
      <c r="D1344" s="287" t="s">
        <v>1021</v>
      </c>
      <c r="E1344" s="287">
        <v>6.8</v>
      </c>
      <c r="F1344" s="233">
        <v>5.6</v>
      </c>
      <c r="G1344" s="233">
        <v>1.96</v>
      </c>
      <c r="H1344" s="233">
        <v>3.79</v>
      </c>
      <c r="I1344" s="233">
        <v>13.24</v>
      </c>
      <c r="J1344" s="225" t="s">
        <v>29</v>
      </c>
      <c r="K1344" s="341" t="s">
        <v>657</v>
      </c>
    </row>
    <row r="1345" spans="1:11" s="194" customFormat="1" ht="12.75" x14ac:dyDescent="0.2">
      <c r="A1345" s="21" t="s">
        <v>625</v>
      </c>
      <c r="B1345" s="21" t="s">
        <v>733</v>
      </c>
      <c r="C1345" s="225" t="s">
        <v>149</v>
      </c>
      <c r="D1345" s="287" t="s">
        <v>734</v>
      </c>
      <c r="E1345" s="287">
        <v>4.5</v>
      </c>
      <c r="F1345" s="233"/>
      <c r="G1345" s="233">
        <v>0.8</v>
      </c>
      <c r="H1345" s="233">
        <v>1.1000000000000001</v>
      </c>
      <c r="I1345" s="233">
        <v>5.88</v>
      </c>
      <c r="J1345" s="225" t="s">
        <v>29</v>
      </c>
      <c r="K1345" s="341" t="s">
        <v>716</v>
      </c>
    </row>
    <row r="1346" spans="1:11" s="286" customFormat="1" x14ac:dyDescent="0.25">
      <c r="A1346" s="201" t="s">
        <v>1312</v>
      </c>
      <c r="B1346" s="285"/>
      <c r="C1346" s="221" t="s">
        <v>1283</v>
      </c>
      <c r="D1346" s="292"/>
      <c r="E1346" s="201">
        <v>129.11000000000001</v>
      </c>
      <c r="F1346" s="201">
        <v>59.099999999999994</v>
      </c>
      <c r="G1346" s="201">
        <v>38.800000000000004</v>
      </c>
      <c r="H1346" s="201">
        <v>55.180000000000007</v>
      </c>
      <c r="I1346" s="201">
        <v>463.34000000000003</v>
      </c>
      <c r="J1346" s="299"/>
      <c r="K1346" s="234"/>
    </row>
    <row r="1347" spans="1:11" s="194" customFormat="1" ht="12.75" x14ac:dyDescent="0.2">
      <c r="A1347" s="275" t="s">
        <v>626</v>
      </c>
      <c r="B1347" s="275" t="s">
        <v>1111</v>
      </c>
      <c r="C1347" s="274" t="s">
        <v>495</v>
      </c>
      <c r="D1347" s="288" t="s">
        <v>1112</v>
      </c>
      <c r="E1347" s="288">
        <v>8.51</v>
      </c>
      <c r="F1347" s="279">
        <v>6.87</v>
      </c>
      <c r="G1347" s="279">
        <v>3.25</v>
      </c>
      <c r="H1347" s="279">
        <v>3.26</v>
      </c>
      <c r="I1347" s="279">
        <v>21.33</v>
      </c>
      <c r="J1347" s="274" t="s">
        <v>29</v>
      </c>
      <c r="K1347" s="346" t="s">
        <v>657</v>
      </c>
    </row>
    <row r="1348" spans="1:11" s="194" customFormat="1" ht="12.75" x14ac:dyDescent="0.2">
      <c r="A1348" s="275" t="s">
        <v>626</v>
      </c>
      <c r="B1348" s="275" t="s">
        <v>1121</v>
      </c>
      <c r="C1348" s="274" t="s">
        <v>506</v>
      </c>
      <c r="D1348" s="288" t="s">
        <v>1122</v>
      </c>
      <c r="E1348" s="288">
        <v>9.3000000000000007</v>
      </c>
      <c r="F1348" s="279">
        <v>7.6</v>
      </c>
      <c r="G1348" s="279">
        <v>4.54</v>
      </c>
      <c r="H1348" s="279">
        <v>4.17</v>
      </c>
      <c r="I1348" s="279">
        <v>13.24</v>
      </c>
      <c r="J1348" s="274" t="s">
        <v>29</v>
      </c>
      <c r="K1348" s="346" t="s">
        <v>716</v>
      </c>
    </row>
    <row r="1349" spans="1:11" s="194" customFormat="1" ht="12.75" x14ac:dyDescent="0.2">
      <c r="A1349" s="275" t="s">
        <v>626</v>
      </c>
      <c r="B1349" s="275" t="s">
        <v>1119</v>
      </c>
      <c r="C1349" s="274" t="s">
        <v>498</v>
      </c>
      <c r="D1349" s="288" t="s">
        <v>1120</v>
      </c>
      <c r="E1349" s="288">
        <v>8</v>
      </c>
      <c r="F1349" s="279">
        <v>6.43</v>
      </c>
      <c r="G1349" s="279">
        <v>2.61</v>
      </c>
      <c r="H1349" s="279">
        <v>2.77</v>
      </c>
      <c r="I1349" s="279">
        <v>17.649999999999999</v>
      </c>
      <c r="J1349" s="274" t="s">
        <v>29</v>
      </c>
      <c r="K1349" s="346" t="s">
        <v>657</v>
      </c>
    </row>
    <row r="1350" spans="1:11" s="194" customFormat="1" ht="12.75" x14ac:dyDescent="0.2">
      <c r="A1350" s="275" t="s">
        <v>626</v>
      </c>
      <c r="B1350" s="275" t="s">
        <v>1113</v>
      </c>
      <c r="C1350" s="274" t="s">
        <v>497</v>
      </c>
      <c r="D1350" s="288" t="s">
        <v>1114</v>
      </c>
      <c r="E1350" s="288">
        <v>12.09</v>
      </c>
      <c r="F1350" s="279">
        <v>10.67</v>
      </c>
      <c r="G1350" s="279">
        <v>11.18</v>
      </c>
      <c r="H1350" s="279">
        <v>15.89</v>
      </c>
      <c r="I1350" s="279">
        <v>44.13</v>
      </c>
      <c r="J1350" s="274" t="s">
        <v>29</v>
      </c>
      <c r="K1350" s="346" t="s">
        <v>644</v>
      </c>
    </row>
    <row r="1351" spans="1:11" s="194" customFormat="1" ht="12.75" x14ac:dyDescent="0.2">
      <c r="A1351" s="275" t="s">
        <v>626</v>
      </c>
      <c r="B1351" s="275" t="s">
        <v>1322</v>
      </c>
      <c r="C1351" s="274" t="s">
        <v>1327</v>
      </c>
      <c r="D1351" s="288" t="s">
        <v>1333</v>
      </c>
      <c r="E1351" s="288">
        <v>7.4</v>
      </c>
      <c r="F1351" s="279">
        <v>6.75</v>
      </c>
      <c r="G1351" s="279">
        <v>2.15</v>
      </c>
      <c r="H1351" s="279">
        <v>4.2699999999999996</v>
      </c>
      <c r="I1351" s="279">
        <v>14.71</v>
      </c>
      <c r="J1351" s="274" t="s">
        <v>29</v>
      </c>
      <c r="K1351" s="346" t="s">
        <v>713</v>
      </c>
    </row>
    <row r="1352" spans="1:11" s="286" customFormat="1" x14ac:dyDescent="0.25">
      <c r="A1352" s="201" t="s">
        <v>1313</v>
      </c>
      <c r="B1352" s="285"/>
      <c r="C1352" s="221" t="s">
        <v>1280</v>
      </c>
      <c r="D1352" s="292"/>
      <c r="E1352" s="201">
        <v>45.300000000000004</v>
      </c>
      <c r="F1352" s="201">
        <v>38.32</v>
      </c>
      <c r="G1352" s="201">
        <v>23.729999999999997</v>
      </c>
      <c r="H1352" s="201">
        <v>30.36</v>
      </c>
      <c r="I1352" s="201">
        <v>111.06</v>
      </c>
      <c r="J1352" s="299"/>
      <c r="K1352" s="234"/>
    </row>
    <row r="1353" spans="1:11" s="194" customFormat="1" ht="12.75" x14ac:dyDescent="0.2">
      <c r="A1353" s="21" t="s">
        <v>627</v>
      </c>
      <c r="B1353" s="21" t="s">
        <v>1129</v>
      </c>
      <c r="C1353" s="225" t="s">
        <v>513</v>
      </c>
      <c r="D1353" s="287" t="s">
        <v>1130</v>
      </c>
      <c r="E1353" s="287">
        <v>6.8</v>
      </c>
      <c r="F1353" s="233"/>
      <c r="G1353" s="233">
        <v>2.0299999999999998</v>
      </c>
      <c r="H1353" s="233">
        <v>3.32</v>
      </c>
      <c r="I1353" s="233">
        <v>13.24</v>
      </c>
      <c r="J1353" s="225" t="s">
        <v>29</v>
      </c>
      <c r="K1353" s="341" t="s">
        <v>716</v>
      </c>
    </row>
    <row r="1354" spans="1:11" s="194" customFormat="1" ht="12.75" x14ac:dyDescent="0.2">
      <c r="A1354" s="21" t="s">
        <v>627</v>
      </c>
      <c r="B1354" s="21" t="s">
        <v>1125</v>
      </c>
      <c r="C1354" s="225" t="s">
        <v>510</v>
      </c>
      <c r="D1354" s="287" t="s">
        <v>1126</v>
      </c>
      <c r="E1354" s="287">
        <v>7.5</v>
      </c>
      <c r="F1354" s="233"/>
      <c r="G1354" s="233">
        <v>2.5499999999999998</v>
      </c>
      <c r="H1354" s="233">
        <v>2.56</v>
      </c>
      <c r="I1354" s="233">
        <v>34.57</v>
      </c>
      <c r="J1354" s="225" t="s">
        <v>29</v>
      </c>
      <c r="K1354" s="341" t="s">
        <v>716</v>
      </c>
    </row>
    <row r="1355" spans="1:11" s="194" customFormat="1" ht="12.75" x14ac:dyDescent="0.2">
      <c r="A1355" s="21" t="s">
        <v>627</v>
      </c>
      <c r="B1355" s="21" t="s">
        <v>1127</v>
      </c>
      <c r="C1355" s="225" t="s">
        <v>512</v>
      </c>
      <c r="D1355" s="287" t="s">
        <v>1128</v>
      </c>
      <c r="E1355" s="287">
        <v>7.6</v>
      </c>
      <c r="F1355" s="233">
        <v>6.2</v>
      </c>
      <c r="G1355" s="233">
        <v>1.88</v>
      </c>
      <c r="H1355" s="233">
        <v>2.56</v>
      </c>
      <c r="I1355" s="233">
        <v>12.5</v>
      </c>
      <c r="J1355" s="225" t="s">
        <v>29</v>
      </c>
      <c r="K1355" s="341" t="s">
        <v>716</v>
      </c>
    </row>
    <row r="1356" spans="1:11" s="194" customFormat="1" ht="12.75" x14ac:dyDescent="0.2">
      <c r="A1356" s="21" t="s">
        <v>627</v>
      </c>
      <c r="B1356" s="21" t="s">
        <v>1131</v>
      </c>
      <c r="C1356" s="225" t="s">
        <v>515</v>
      </c>
      <c r="D1356" s="287" t="s">
        <v>1132</v>
      </c>
      <c r="E1356" s="287">
        <v>7.7</v>
      </c>
      <c r="F1356" s="233">
        <v>6.55</v>
      </c>
      <c r="G1356" s="233">
        <v>2.2599999999999998</v>
      </c>
      <c r="H1356" s="233">
        <v>2.9</v>
      </c>
      <c r="I1356" s="233">
        <v>47.07</v>
      </c>
      <c r="J1356" s="225" t="s">
        <v>29</v>
      </c>
      <c r="K1356" s="341" t="s">
        <v>657</v>
      </c>
    </row>
    <row r="1357" spans="1:11" s="194" customFormat="1" ht="12.75" x14ac:dyDescent="0.2">
      <c r="A1357" s="21" t="s">
        <v>627</v>
      </c>
      <c r="B1357" s="21" t="s">
        <v>1123</v>
      </c>
      <c r="C1357" s="225" t="s">
        <v>507</v>
      </c>
      <c r="D1357" s="287" t="s">
        <v>1124</v>
      </c>
      <c r="E1357" s="287">
        <v>7.22</v>
      </c>
      <c r="F1357" s="233"/>
      <c r="G1357" s="233">
        <v>2.0499999999999998</v>
      </c>
      <c r="H1357" s="233">
        <v>3.23</v>
      </c>
      <c r="I1357" s="233">
        <v>21.33</v>
      </c>
      <c r="J1357" s="225" t="s">
        <v>29</v>
      </c>
      <c r="K1357" s="341" t="s">
        <v>716</v>
      </c>
    </row>
    <row r="1358" spans="1:11" s="194" customFormat="1" ht="12.75" x14ac:dyDescent="0.2">
      <c r="A1358" s="21" t="s">
        <v>627</v>
      </c>
      <c r="B1358" s="21" t="s">
        <v>1135</v>
      </c>
      <c r="C1358" s="225" t="s">
        <v>518</v>
      </c>
      <c r="D1358" s="287" t="s">
        <v>1136</v>
      </c>
      <c r="E1358" s="287">
        <v>8.09</v>
      </c>
      <c r="F1358" s="233">
        <v>6.68</v>
      </c>
      <c r="G1358" s="233">
        <v>2.0299999999999998</v>
      </c>
      <c r="H1358" s="233">
        <v>1.55</v>
      </c>
      <c r="I1358" s="233">
        <v>12.5</v>
      </c>
      <c r="J1358" s="225" t="s">
        <v>29</v>
      </c>
      <c r="K1358" s="341" t="s">
        <v>657</v>
      </c>
    </row>
    <row r="1359" spans="1:11" s="235" customFormat="1" x14ac:dyDescent="0.25">
      <c r="A1359" s="277" t="s">
        <v>1314</v>
      </c>
      <c r="B1359" s="208"/>
      <c r="C1359" s="278" t="s">
        <v>1263</v>
      </c>
      <c r="D1359" s="291"/>
      <c r="E1359" s="277">
        <v>44.91</v>
      </c>
      <c r="F1359" s="277">
        <v>19.43</v>
      </c>
      <c r="G1359" s="277">
        <v>12.799999999999999</v>
      </c>
      <c r="H1359" s="277">
        <v>16.12</v>
      </c>
      <c r="I1359" s="277">
        <v>141.20999999999998</v>
      </c>
      <c r="J1359" s="298"/>
      <c r="K1359" s="347"/>
    </row>
    <row r="1360" spans="1:11" s="194" customFormat="1" ht="12.75" x14ac:dyDescent="0.2">
      <c r="A1360" s="21" t="s">
        <v>628</v>
      </c>
      <c r="B1360" s="21" t="s">
        <v>1153</v>
      </c>
      <c r="C1360" s="225" t="s">
        <v>528</v>
      </c>
      <c r="D1360" s="287" t="s">
        <v>1154</v>
      </c>
      <c r="E1360" s="287">
        <v>8.74</v>
      </c>
      <c r="F1360" s="233"/>
      <c r="G1360" s="233">
        <v>2.54</v>
      </c>
      <c r="H1360" s="233">
        <v>2.74</v>
      </c>
      <c r="I1360" s="233">
        <v>33.83</v>
      </c>
      <c r="J1360" s="225" t="s">
        <v>29</v>
      </c>
      <c r="K1360" s="341" t="s">
        <v>716</v>
      </c>
    </row>
    <row r="1361" spans="1:15" s="194" customFormat="1" ht="12.75" x14ac:dyDescent="0.2">
      <c r="A1361" s="21" t="s">
        <v>628</v>
      </c>
      <c r="B1361" s="21" t="s">
        <v>1189</v>
      </c>
      <c r="C1361" s="225" t="s">
        <v>1181</v>
      </c>
      <c r="D1361" s="287" t="s">
        <v>1182</v>
      </c>
      <c r="E1361" s="287">
        <v>8.7799999999999994</v>
      </c>
      <c r="F1361" s="233">
        <v>7</v>
      </c>
      <c r="G1361" s="233">
        <v>2.78</v>
      </c>
      <c r="H1361" s="233">
        <v>3.1</v>
      </c>
      <c r="I1361" s="233">
        <v>47.81</v>
      </c>
      <c r="J1361" s="225" t="s">
        <v>29</v>
      </c>
      <c r="K1361" s="341" t="s">
        <v>657</v>
      </c>
    </row>
    <row r="1362" spans="1:15" s="194" customFormat="1" ht="12.75" x14ac:dyDescent="0.2">
      <c r="A1362" s="21" t="s">
        <v>628</v>
      </c>
      <c r="B1362" s="21" t="s">
        <v>1147</v>
      </c>
      <c r="C1362" s="225" t="s">
        <v>527</v>
      </c>
      <c r="D1362" s="287" t="s">
        <v>1148</v>
      </c>
      <c r="E1362" s="287">
        <v>10.45</v>
      </c>
      <c r="F1362" s="233">
        <v>9</v>
      </c>
      <c r="G1362" s="233">
        <v>5.5</v>
      </c>
      <c r="H1362" s="233">
        <v>6.7</v>
      </c>
      <c r="I1362" s="233">
        <v>53.68</v>
      </c>
      <c r="J1362" s="225" t="s">
        <v>29</v>
      </c>
      <c r="K1362" s="341" t="s">
        <v>644</v>
      </c>
    </row>
    <row r="1363" spans="1:15" s="194" customFormat="1" ht="12.75" x14ac:dyDescent="0.2">
      <c r="A1363" s="21" t="s">
        <v>628</v>
      </c>
      <c r="B1363" s="21" t="s">
        <v>1141</v>
      </c>
      <c r="C1363" s="225" t="s">
        <v>525</v>
      </c>
      <c r="D1363" s="287" t="s">
        <v>1142</v>
      </c>
      <c r="E1363" s="287">
        <v>9.75</v>
      </c>
      <c r="F1363" s="233">
        <v>7.88</v>
      </c>
      <c r="G1363" s="233">
        <v>4.95</v>
      </c>
      <c r="H1363" s="233">
        <v>5.87</v>
      </c>
      <c r="I1363" s="233">
        <v>61.78</v>
      </c>
      <c r="J1363" s="225" t="s">
        <v>29</v>
      </c>
      <c r="K1363" s="341" t="s">
        <v>644</v>
      </c>
    </row>
    <row r="1364" spans="1:15" s="194" customFormat="1" ht="12.75" x14ac:dyDescent="0.2">
      <c r="A1364" s="21" t="s">
        <v>628</v>
      </c>
      <c r="B1364" s="21" t="s">
        <v>1151</v>
      </c>
      <c r="C1364" s="225" t="s">
        <v>533</v>
      </c>
      <c r="D1364" s="287" t="s">
        <v>1152</v>
      </c>
      <c r="E1364" s="287">
        <v>7.47</v>
      </c>
      <c r="F1364" s="233">
        <v>6.1</v>
      </c>
      <c r="G1364" s="233">
        <v>2.0299999999999998</v>
      </c>
      <c r="H1364" s="233">
        <v>3.13</v>
      </c>
      <c r="I1364" s="233">
        <v>34.57</v>
      </c>
      <c r="J1364" s="225" t="s">
        <v>29</v>
      </c>
      <c r="K1364" s="341" t="s">
        <v>657</v>
      </c>
    </row>
    <row r="1365" spans="1:15" s="194" customFormat="1" ht="12.75" x14ac:dyDescent="0.2">
      <c r="A1365" s="21" t="s">
        <v>628</v>
      </c>
      <c r="B1365" s="21" t="s">
        <v>1145</v>
      </c>
      <c r="C1365" s="225" t="s">
        <v>526</v>
      </c>
      <c r="D1365" s="287" t="s">
        <v>1146</v>
      </c>
      <c r="E1365" s="287">
        <v>6.7</v>
      </c>
      <c r="F1365" s="233">
        <v>5.54</v>
      </c>
      <c r="G1365" s="233">
        <v>1.65</v>
      </c>
      <c r="H1365" s="233">
        <v>1.78</v>
      </c>
      <c r="I1365" s="233">
        <v>22.06</v>
      </c>
      <c r="J1365" s="225" t="s">
        <v>29</v>
      </c>
      <c r="K1365" s="341" t="s">
        <v>657</v>
      </c>
    </row>
    <row r="1366" spans="1:15" s="194" customFormat="1" ht="12.75" x14ac:dyDescent="0.2">
      <c r="A1366" s="21" t="s">
        <v>628</v>
      </c>
      <c r="B1366" s="21" t="s">
        <v>1143</v>
      </c>
      <c r="C1366" s="225" t="s">
        <v>605</v>
      </c>
      <c r="D1366" s="287" t="s">
        <v>1144</v>
      </c>
      <c r="E1366" s="287">
        <v>8.5</v>
      </c>
      <c r="F1366" s="233">
        <v>7.36</v>
      </c>
      <c r="G1366" s="233">
        <v>4.34</v>
      </c>
      <c r="H1366" s="233">
        <v>5.61</v>
      </c>
      <c r="I1366" s="233">
        <v>17.649999999999999</v>
      </c>
      <c r="J1366" s="225" t="s">
        <v>29</v>
      </c>
      <c r="K1366" s="341" t="s">
        <v>1166</v>
      </c>
    </row>
    <row r="1367" spans="1:15" s="235" customFormat="1" ht="15.75" thickBot="1" x14ac:dyDescent="0.3">
      <c r="A1367" s="281" t="s">
        <v>1315</v>
      </c>
      <c r="B1367" s="251"/>
      <c r="C1367" s="282" t="s">
        <v>1281</v>
      </c>
      <c r="D1367" s="293"/>
      <c r="E1367" s="283">
        <v>60.39</v>
      </c>
      <c r="F1367" s="283">
        <v>42.879999999999995</v>
      </c>
      <c r="G1367" s="283">
        <v>23.79</v>
      </c>
      <c r="H1367" s="283">
        <v>28.93</v>
      </c>
      <c r="I1367" s="283">
        <v>271.38</v>
      </c>
      <c r="J1367" s="298"/>
      <c r="K1367" s="283"/>
    </row>
    <row r="1368" spans="1:15" s="235" customFormat="1" ht="16.5" thickTop="1" thickBot="1" x14ac:dyDescent="0.3">
      <c r="A1368" s="284" t="s">
        <v>1317</v>
      </c>
      <c r="B1368" s="258"/>
      <c r="C1368" s="289" t="s">
        <v>1274</v>
      </c>
      <c r="D1368" s="294"/>
      <c r="E1368" s="280">
        <v>2734.61</v>
      </c>
      <c r="F1368" s="280">
        <v>1863.7199999999991</v>
      </c>
      <c r="G1368" s="280">
        <v>4912.4100000000017</v>
      </c>
      <c r="H1368" s="280">
        <v>3537.7100000000014</v>
      </c>
      <c r="I1368" s="280">
        <v>15832.499999999985</v>
      </c>
      <c r="J1368" s="262"/>
      <c r="K1368" s="280"/>
    </row>
    <row r="1369" spans="1:15" ht="15.75" thickTop="1" x14ac:dyDescent="0.25">
      <c r="B1369"/>
      <c r="C1369"/>
      <c r="D1369" s="295"/>
      <c r="E1369"/>
      <c r="F1369"/>
      <c r="G1369"/>
      <c r="H1369"/>
      <c r="I1369"/>
      <c r="J1369"/>
      <c r="K1369"/>
    </row>
    <row r="1370" spans="1:15" x14ac:dyDescent="0.25">
      <c r="A1370" s="339" t="s">
        <v>1259</v>
      </c>
      <c r="B1370" s="123"/>
      <c r="C1370" s="51"/>
      <c r="D1370" s="123"/>
      <c r="E1370" s="51"/>
      <c r="F1370" s="124"/>
      <c r="G1370" s="125"/>
      <c r="H1370" s="124"/>
      <c r="I1370" s="125"/>
      <c r="J1370" s="121"/>
      <c r="K1370"/>
      <c r="M1370" s="121"/>
      <c r="O1370" s="1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Indice</vt:lpstr>
      <vt:lpstr>1</vt:lpstr>
      <vt:lpstr>2</vt:lpstr>
      <vt:lpstr>3</vt:lpstr>
      <vt:lpstr>'1'!Área_de_impresión</vt:lpstr>
      <vt:lpstr>'2'!Área_de_impresión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2017-09-15T10:31:02Z</cp:lastPrinted>
  <dcterms:created xsi:type="dcterms:W3CDTF">2006-09-16T00:00:00Z</dcterms:created>
  <dcterms:modified xsi:type="dcterms:W3CDTF">2024-05-29T10:54:32Z</dcterms:modified>
</cp:coreProperties>
</file>