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CCION REGISTRO\Villagomez\ESTADÍSTICAS\TRANSPARENCIA\2026\"/>
    </mc:Choice>
  </mc:AlternateContent>
  <bookViews>
    <workbookView xWindow="0" yWindow="0" windowWidth="21600" windowHeight="8910" tabRatio="839"/>
  </bookViews>
  <sheets>
    <sheet name="TOTALES" sheetId="6" r:id="rId1"/>
    <sheet name="ADMINISTRACION GENERAL CCAA" sheetId="5" r:id="rId2"/>
    <sheet name="GRÁFICOS ADMINISTRACION CCAA" sheetId="7" r:id="rId3"/>
    <sheet name="ADMINISTRACION JUSTICIA" sheetId="10" r:id="rId4"/>
    <sheet name="GRÁFICOS Justicia" sheetId="8" r:id="rId5"/>
    <sheet name="INSTITUCIONES SANITARIAS" sheetId="9" r:id="rId6"/>
    <sheet name="GRÁFICOS I. Sanitarias" sheetId="11" r:id="rId7"/>
    <sheet name="DOCENTES NO UNIVERSITARIOS" sheetId="12" r:id="rId8"/>
    <sheet name="GRÁFICOS Docentes No Uni" sheetId="13" r:id="rId9"/>
  </sheets>
  <definedNames>
    <definedName name="_xlnm.Print_Area" localSheetId="1">'ADMINISTRACION GENERAL CCAA'!$A$1:$V$37</definedName>
    <definedName name="_xlnm.Print_Area" localSheetId="3">'ADMINISTRACION JUSTICIA'!$A$1:$U$10</definedName>
    <definedName name="_xlnm.Print_Area" localSheetId="7">'DOCENTES NO UNIVERSITARIOS'!$A$1:$T$10</definedName>
    <definedName name="_xlnm.Print_Area" localSheetId="2">'GRÁFICOS ADMINISTRACION CCAA'!$A$1:$L$48</definedName>
    <definedName name="_xlnm.Print_Area" localSheetId="4">'GRÁFICOS Justicia'!$A$1:$K$50</definedName>
    <definedName name="_xlnm.Print_Area" localSheetId="5">'INSTITUCIONES SANITARIAS'!$A$1:$AB$12</definedName>
    <definedName name="_xlnm.Print_Area" localSheetId="0">TOTALES!$B$1:$J$37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6" i="6" s="1"/>
  <c r="G4" i="6"/>
  <c r="I34" i="7" l="1"/>
  <c r="I33" i="7"/>
  <c r="C35" i="7"/>
  <c r="C34" i="7"/>
  <c r="J19" i="7"/>
  <c r="J18" i="7"/>
  <c r="C19" i="7"/>
  <c r="J3" i="7"/>
  <c r="B4" i="7"/>
  <c r="I37" i="8"/>
  <c r="I36" i="8"/>
  <c r="C37" i="8"/>
  <c r="C36" i="8"/>
  <c r="J20" i="8"/>
  <c r="J19" i="8"/>
  <c r="B22" i="8"/>
  <c r="B21" i="8"/>
  <c r="J5" i="8"/>
  <c r="J4" i="8"/>
  <c r="B5" i="8"/>
  <c r="A5" i="8"/>
  <c r="J35" i="11"/>
  <c r="J34" i="11"/>
  <c r="D35" i="11"/>
  <c r="D34" i="11"/>
  <c r="I36" i="13"/>
  <c r="I35" i="13"/>
  <c r="D36" i="13"/>
  <c r="D35" i="13"/>
  <c r="I20" i="13"/>
  <c r="I19" i="13"/>
  <c r="B20" i="13"/>
  <c r="B19" i="13"/>
  <c r="I6" i="13"/>
  <c r="I5" i="13"/>
  <c r="B6" i="13"/>
  <c r="B5" i="13"/>
  <c r="I20" i="11"/>
  <c r="I19" i="11"/>
  <c r="B20" i="11"/>
  <c r="B19" i="11"/>
  <c r="I6" i="11"/>
  <c r="I5" i="11"/>
  <c r="I4" i="11"/>
  <c r="B6" i="11"/>
  <c r="B5" i="11"/>
  <c r="C5" i="8" l="1"/>
  <c r="U30" i="5" l="1"/>
  <c r="T30" i="5"/>
  <c r="A4" i="7" s="1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I37" i="13"/>
  <c r="J35" i="13" s="1"/>
  <c r="D37" i="13"/>
  <c r="E36" i="13" s="1"/>
  <c r="J2" i="7" l="1"/>
  <c r="J4" i="7" s="1"/>
  <c r="C20" i="7"/>
  <c r="J36" i="13"/>
  <c r="E35" i="13"/>
  <c r="J36" i="11"/>
  <c r="K35" i="11" s="1"/>
  <c r="D36" i="11"/>
  <c r="E35" i="11" s="1"/>
  <c r="I38" i="8"/>
  <c r="J37" i="8" s="1"/>
  <c r="C38" i="8"/>
  <c r="D36" i="8" s="1"/>
  <c r="C3" i="7"/>
  <c r="H28" i="6"/>
  <c r="H24" i="6"/>
  <c r="C13" i="6"/>
  <c r="C9" i="6"/>
  <c r="J32" i="6" l="1"/>
  <c r="E34" i="11"/>
  <c r="E20" i="6"/>
  <c r="K34" i="11"/>
  <c r="J36" i="8"/>
  <c r="D37" i="8"/>
  <c r="V30" i="5" l="1"/>
  <c r="I35" i="7" l="1"/>
  <c r="J34" i="7" s="1"/>
  <c r="C36" i="7"/>
  <c r="D35" i="7" s="1"/>
  <c r="J33" i="7" l="1"/>
  <c r="D34" i="7"/>
  <c r="J20" i="7"/>
  <c r="I18" i="7" s="1"/>
  <c r="C21" i="7"/>
  <c r="B19" i="7" s="1"/>
  <c r="I3" i="7"/>
  <c r="B3" i="7"/>
  <c r="A3" i="7"/>
  <c r="B6" i="8"/>
  <c r="A6" i="8"/>
  <c r="B21" i="13"/>
  <c r="C20" i="13" s="1"/>
  <c r="I7" i="13"/>
  <c r="J6" i="13" s="1"/>
  <c r="I21" i="13"/>
  <c r="J19" i="13" s="1"/>
  <c r="B7" i="13"/>
  <c r="C6" i="13" l="1"/>
  <c r="C5" i="13"/>
  <c r="B20" i="7"/>
  <c r="I19" i="7"/>
  <c r="C19" i="13"/>
  <c r="J5" i="13"/>
  <c r="J20" i="13"/>
  <c r="I21" i="11" l="1"/>
  <c r="J20" i="11" s="1"/>
  <c r="B21" i="11"/>
  <c r="C20" i="11" s="1"/>
  <c r="I7" i="11"/>
  <c r="J4" i="11" s="1"/>
  <c r="B7" i="11"/>
  <c r="C6" i="11" s="1"/>
  <c r="H13" i="6"/>
  <c r="J21" i="6"/>
  <c r="H17" i="6"/>
  <c r="H9" i="6"/>
  <c r="J5" i="11" l="1"/>
  <c r="J6" i="11"/>
  <c r="C19" i="11"/>
  <c r="C5" i="11"/>
  <c r="J19" i="11"/>
  <c r="J21" i="8" l="1"/>
  <c r="K19" i="8" s="1"/>
  <c r="C24" i="6"/>
  <c r="C28" i="6"/>
  <c r="E32" i="6"/>
  <c r="K20" i="8" l="1"/>
  <c r="J8" i="8"/>
  <c r="K4" i="8" s="1"/>
  <c r="B23" i="8"/>
  <c r="C21" i="8" s="1"/>
  <c r="I2" i="7"/>
  <c r="C22" i="8" l="1"/>
  <c r="K5" i="8"/>
</calcChain>
</file>

<file path=xl/sharedStrings.xml><?xml version="1.0" encoding="utf-8"?>
<sst xmlns="http://schemas.openxmlformats.org/spreadsheetml/2006/main" count="294" uniqueCount="94">
  <si>
    <t>PERSONAL FUNCIONARIO</t>
  </si>
  <si>
    <t>DE CARRERA</t>
  </si>
  <si>
    <t>H</t>
  </si>
  <si>
    <t>M</t>
  </si>
  <si>
    <t>EN VACANTE</t>
  </si>
  <si>
    <t>PERSONAL LABORAL</t>
  </si>
  <si>
    <t>FIJO</t>
  </si>
  <si>
    <t>PRESIDENCIA</t>
  </si>
  <si>
    <t>CONSEJERÍA DE PRESIDENCIA, RETO DEMOGRÁFICO, IGUALDAD Y TURISMO</t>
  </si>
  <si>
    <t>CONSEJERÍA DE SALUD</t>
  </si>
  <si>
    <t>CONSEJERÍA DE EDUCACIÓN</t>
  </si>
  <si>
    <t>CONSEJERÍA DE MEDIO RURAL Y POLÍTICA AGRARIA</t>
  </si>
  <si>
    <t>CONSEJERÍA DE DERECHOS SOCIALES Y BIENESTAR</t>
  </si>
  <si>
    <t>CONSEJERÍA DE CULTURA, POLÍTICA LLINGÜÍSTICA Y DEPORTE</t>
  </si>
  <si>
    <t>PERSONAL EVENTUAL</t>
  </si>
  <si>
    <t>TOTAL</t>
  </si>
  <si>
    <t>TOTAL FUN INT</t>
  </si>
  <si>
    <t>TOTALES</t>
  </si>
  <si>
    <t>F. DE CARRERA</t>
  </si>
  <si>
    <t>HOMBRES</t>
  </si>
  <si>
    <t>TOTAL PERSONAL</t>
  </si>
  <si>
    <t>ENTE PÚBLICO DE SERVICIOS TRIBUTARIOS DEL PRINCIPADO DE ASTURIAS</t>
  </si>
  <si>
    <t>INSTITUTO ASTURIANO DE PREVENCIÓN DE RIESGOS LABORALES</t>
  </si>
  <si>
    <t>SERVICIO PÚBLICO DE EMPLEO DEL PRINCIPADO DE ASTURIAS (SEPEPA)</t>
  </si>
  <si>
    <t>REAL INSTITTUTO DE ESTUDIOS ASTURIANOS (RIDEA)</t>
  </si>
  <si>
    <t>CENTRO REGIONAL DE BELLAS ARTES</t>
  </si>
  <si>
    <t>CONSEJO DE LA JUVENTUD DEL PRINCIPADO DE ASTURIAS</t>
  </si>
  <si>
    <t>COMISIÓN REGIONAL DEL BANCO DE TIERRAS</t>
  </si>
  <si>
    <t>SERVICIO REGIONAL DE INVESTIGACIÓN Y DESARROLLO AGROALIMENTARIO (SERIDA)</t>
  </si>
  <si>
    <t>SERVICIO DE SALUD DEL PRINCIPADO DE ASTURIAS (SESPA)</t>
  </si>
  <si>
    <t>ESTABLECIMIENTOS RESIDENCIALES PARA ANCIANOS (ERA)</t>
  </si>
  <si>
    <t>ORQUESTA SINFÓNICA DEL PRINCIPADO DE ASTURIAS (OSPA)</t>
  </si>
  <si>
    <t>AGENCIA DE CIENCIA, COMPETITIVIDAD EMPRESARIAL E INNOVACIÓN (ACCEI)</t>
  </si>
  <si>
    <t>SERVICIO DE EMERGENCIAS DEL PRINCIPADO DE ASTURIAS (SEPA)</t>
  </si>
  <si>
    <t>SUBTOTAL POR CONSEJERÍAS Y ORGANISMOS Y SEXO</t>
  </si>
  <si>
    <t>TOTAL PERSONAL POR CONSEJERÍAS Y ORGANISMOS</t>
  </si>
  <si>
    <t>CONSEJERÍAS Y ORGANISMOS</t>
  </si>
  <si>
    <t xml:space="preserve">MUJERES </t>
  </si>
  <si>
    <t>PERSONAL FIJO</t>
  </si>
  <si>
    <t>PERSONAL TEMPORAL</t>
  </si>
  <si>
    <t>CONSEJERÍA DE HACIENDA Y FONDOS EUROPEOS</t>
  </si>
  <si>
    <t>TOTAL POR SEXO</t>
  </si>
  <si>
    <t>TOTAL PERSONAL JUSTICIA</t>
  </si>
  <si>
    <t>TOTAL LAB TEMP</t>
  </si>
  <si>
    <t>PERSONAL DE CONSEJERÍAS Y ORGANISMOS DEL PRINCIPADO DE ASTURIAS</t>
  </si>
  <si>
    <t>PERSONAL DE LA ADMINISTRACIÓN DE JUSTICIA EN ASTURIAS</t>
  </si>
  <si>
    <t>C. DE ORDENACIÓN DE TERRITORIO, URBANISMO, VIVIENDA Y DERECHOS CIUDADANOS</t>
  </si>
  <si>
    <t>TEMPORALES EN VACANTE</t>
  </si>
  <si>
    <t>TEMPORALES EN SUSTITUCION</t>
  </si>
  <si>
    <t>ADMINISTRACIÓN DE JUSTICIA EN ASTURIAS</t>
  </si>
  <si>
    <t>TEMPORALES EN VACANTES</t>
  </si>
  <si>
    <t>PERSONAL ESTATUTARIO</t>
  </si>
  <si>
    <t>SUBTOTAL SEXO</t>
  </si>
  <si>
    <t>TOTAL ESTAT  TEMP</t>
  </si>
  <si>
    <t>PERSONAL SANITARIO</t>
  </si>
  <si>
    <t>PERSONAL NO SANITARIO</t>
  </si>
  <si>
    <t>MUJERES</t>
  </si>
  <si>
    <t>P. FUNCIONARIO</t>
  </si>
  <si>
    <t>P. ESTATUTARIO</t>
  </si>
  <si>
    <t>P. LABORAL</t>
  </si>
  <si>
    <t>TEMPORAL*</t>
  </si>
  <si>
    <t>F. INTERINOS*</t>
  </si>
  <si>
    <t>SUSTITUCION**</t>
  </si>
  <si>
    <t>INTERINO*</t>
  </si>
  <si>
    <t>**Incluye otros tipos de contratos temporales distintos de cobertura de vacantes</t>
  </si>
  <si>
    <t>FUNCIONARIOS DE CARRERA</t>
  </si>
  <si>
    <t>INTERINOS EN VACANTE</t>
  </si>
  <si>
    <t>LABORALES FIJOS</t>
  </si>
  <si>
    <t>PERSONAL DOCENTE NO UNIVERSITARIO</t>
  </si>
  <si>
    <t>P. ESTATUTARIO TEMPORAL EN VACANTE</t>
  </si>
  <si>
    <t>P. ESTATUTARIO FIJO</t>
  </si>
  <si>
    <t>P. LABORAL FIJO</t>
  </si>
  <si>
    <t>P. LABORAL TEMPORAL EN VACANTE</t>
  </si>
  <si>
    <t>F. INTERINOS EN VACANTE</t>
  </si>
  <si>
    <t>* El personal f. interino y laboral temporal incluye tanto cobertura de vacantes como sustituciones, programas temporales y acumulaciones de tareas.</t>
  </si>
  <si>
    <t>* El personal f. interino, estatutario y laboral temporal incluye tanto cobertura de vacantes como sustituciones, programas temporales y acumulaciones de tareas.</t>
  </si>
  <si>
    <t>LAB. TEMPORALES EN VACANTE</t>
  </si>
  <si>
    <t xml:space="preserve">En los gráficos correspondientes a cada sector de personal se incluye el dato de la temporalidad estructural, que es la que establece la relación entre el personal fijo y el </t>
  </si>
  <si>
    <t>personal temporal que desempeña puestos vacantes, que son los susceptibles de ser incluidos en la oferta de empleo público.</t>
  </si>
  <si>
    <t>PERSONAL DE INSTITUCIONES SANITARIAS DEL SERVICIO DE SALUD DEL PRINCIPADO DE ASTURIAS</t>
  </si>
  <si>
    <t>* El personal funcionario interino y laboral temporal incluye tanto cobertura de vacantes como sustituciones, programas temporales y acumulaciones de tareas.</t>
  </si>
  <si>
    <t>PERSONAL DOCENTE NO UNIVERSITARIO ASTURIAS</t>
  </si>
  <si>
    <t>*Temporalidad estructural: relación entre el personal fijo y el personal temporal en vacante</t>
  </si>
  <si>
    <t>DATOS ESTADÍSTICOS A 31/12/2025</t>
  </si>
  <si>
    <t>CONSEJERÍA DE CIENCIA, INDUSTRIA Y EMPLEO</t>
  </si>
  <si>
    <t>CONSEJERÍA DE MOVILIDAD, MEDIO AMBIENTE Y GESTIÓN DE EMERGENCIAS</t>
  </si>
  <si>
    <t>PERSONAL DE LA ADMINISTRACIÓN DE JUSTICIA EN ASTURIAS - 31/12/2025</t>
  </si>
  <si>
    <t>PERSONAL DE LA ADMINISTRACIÓN DEL PRINCIPADO DE ASTURIAS Y SUS ORGANISMOS -31/12/2025</t>
  </si>
  <si>
    <t>DATOS ESTADÍSTICOS 31/12/2025</t>
  </si>
  <si>
    <t>PERSONAL DE INSTITUCIONES SANITARIAS DEL SERVICIO DE SALUD DEL PRINCIPADO DE ASTURIAS - 31/12/2025</t>
  </si>
  <si>
    <t>DOCENTES NO UNIVERSITARIOS EN ASTURIAS - 31/12/2025</t>
  </si>
  <si>
    <t>EMPLEADOS PÚBLICOS FIJOS</t>
  </si>
  <si>
    <t>EMPLEADOS PÚBLICOS TEMPORALES</t>
  </si>
  <si>
    <t>NÚMERO TOTAL DE EMPLEADOS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</si>
</sst>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9"/>
      <color theme="2" tint="-0.74999237037263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2"/>
      <color theme="1" tint="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4E281E"/>
      <name val="Calibri"/>
      <family val="2"/>
      <scheme val="minor"/>
    </font>
    <font>
      <b/>
      <sz val="14"/>
      <color rgb="FF4E281E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C1BB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rgb="FFFDDBD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 indent="3"/>
    </xf>
    <xf numFmtId="0" fontId="14" fillId="0" borderId="0" xfId="0" applyFont="1" applyAlignment="1">
      <alignment vertical="center" wrapText="1"/>
    </xf>
    <xf numFmtId="0" fontId="0" fillId="9" borderId="0" xfId="0" applyFill="1" applyBorder="1"/>
    <xf numFmtId="0" fontId="3" fillId="9" borderId="0" xfId="2" applyFill="1" applyBorder="1" applyAlignment="1">
      <alignment vertical="center"/>
    </xf>
    <xf numFmtId="0" fontId="4" fillId="9" borderId="0" xfId="0" applyFont="1" applyFill="1" applyBorder="1" applyAlignment="1">
      <alignment horizontal="center" vertical="center"/>
    </xf>
    <xf numFmtId="0" fontId="0" fillId="9" borderId="0" xfId="0" applyFill="1"/>
    <xf numFmtId="0" fontId="3" fillId="9" borderId="1" xfId="2" applyFill="1" applyAlignment="1">
      <alignment vertical="center"/>
    </xf>
    <xf numFmtId="0" fontId="4" fillId="9" borderId="19" xfId="0" applyFont="1" applyFill="1" applyBorder="1" applyAlignment="1">
      <alignment horizontal="center" vertical="center"/>
    </xf>
    <xf numFmtId="0" fontId="14" fillId="9" borderId="0" xfId="0" applyFont="1" applyFill="1" applyAlignment="1">
      <alignment vertical="center" wrapText="1"/>
    </xf>
    <xf numFmtId="0" fontId="0" fillId="9" borderId="0" xfId="0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9" fontId="0" fillId="9" borderId="0" xfId="3" applyFont="1" applyFill="1"/>
    <xf numFmtId="9" fontId="0" fillId="9" borderId="0" xfId="3" applyFont="1" applyFill="1" applyAlignment="1">
      <alignment horizontal="left"/>
    </xf>
    <xf numFmtId="9" fontId="4" fillId="9" borderId="0" xfId="3" applyFont="1" applyFill="1" applyBorder="1" applyAlignment="1">
      <alignment horizontal="center" vertical="center"/>
    </xf>
    <xf numFmtId="9" fontId="3" fillId="9" borderId="0" xfId="3" applyFont="1" applyFill="1" applyBorder="1" applyAlignment="1">
      <alignment vertical="center"/>
    </xf>
    <xf numFmtId="9" fontId="0" fillId="9" borderId="0" xfId="3" applyFont="1" applyFill="1" applyBorder="1"/>
    <xf numFmtId="0" fontId="2" fillId="0" borderId="0" xfId="0" applyFont="1"/>
    <xf numFmtId="0" fontId="0" fillId="0" borderId="0" xfId="0" applyAlignment="1">
      <alignment horizontal="left" vertical="top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4" fillId="9" borderId="0" xfId="0" applyFont="1" applyFill="1" applyAlignment="1">
      <alignment vertical="top"/>
    </xf>
    <xf numFmtId="0" fontId="2" fillId="9" borderId="0" xfId="0" applyFont="1" applyFill="1"/>
    <xf numFmtId="0" fontId="0" fillId="9" borderId="0" xfId="0" applyFill="1" applyAlignment="1">
      <alignment horizontal="left" vertical="top"/>
    </xf>
    <xf numFmtId="0" fontId="23" fillId="9" borderId="0" xfId="0" applyFont="1" applyFill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64" fontId="19" fillId="2" borderId="23" xfId="4" applyNumberFormat="1" applyFont="1" applyFill="1" applyBorder="1" applyAlignment="1">
      <alignment horizontal="center" vertical="center"/>
    </xf>
    <xf numFmtId="164" fontId="12" fillId="2" borderId="23" xfId="4" applyNumberFormat="1" applyFont="1" applyFill="1" applyBorder="1" applyAlignment="1">
      <alignment horizontal="center" vertical="center"/>
    </xf>
    <xf numFmtId="164" fontId="21" fillId="2" borderId="23" xfId="4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4" borderId="17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8" fillId="5" borderId="11" xfId="0" applyNumberFormat="1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 vertical="center"/>
    </xf>
    <xf numFmtId="3" fontId="8" fillId="6" borderId="12" xfId="0" applyNumberFormat="1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8" fillId="5" borderId="38" xfId="0" applyNumberFormat="1" applyFont="1" applyFill="1" applyBorder="1" applyAlignment="1">
      <alignment horizontal="center" vertical="center"/>
    </xf>
    <xf numFmtId="3" fontId="8" fillId="6" borderId="38" xfId="0" applyNumberFormat="1" applyFont="1" applyFill="1" applyBorder="1" applyAlignment="1">
      <alignment horizontal="center" vertical="center"/>
    </xf>
    <xf numFmtId="3" fontId="8" fillId="6" borderId="39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164" fontId="8" fillId="5" borderId="2" xfId="4" applyNumberFormat="1" applyFont="1" applyFill="1" applyBorder="1" applyAlignment="1">
      <alignment horizontal="center" vertical="center"/>
    </xf>
    <xf numFmtId="164" fontId="8" fillId="6" borderId="2" xfId="4" applyNumberFormat="1" applyFont="1" applyFill="1" applyBorder="1" applyAlignment="1">
      <alignment horizontal="center" vertical="center"/>
    </xf>
    <xf numFmtId="164" fontId="8" fillId="6" borderId="9" xfId="4" applyNumberFormat="1" applyFont="1" applyFill="1" applyBorder="1" applyAlignment="1">
      <alignment horizontal="center" vertical="center"/>
    </xf>
    <xf numFmtId="164" fontId="4" fillId="0" borderId="13" xfId="4" applyNumberFormat="1" applyFont="1" applyFill="1" applyBorder="1" applyAlignment="1">
      <alignment horizontal="center" vertical="center"/>
    </xf>
    <xf numFmtId="164" fontId="0" fillId="0" borderId="0" xfId="4" applyNumberFormat="1" applyFont="1"/>
    <xf numFmtId="1" fontId="0" fillId="9" borderId="0" xfId="4" applyNumberFormat="1" applyFont="1" applyFill="1" applyBorder="1"/>
    <xf numFmtId="1" fontId="0" fillId="0" borderId="0" xfId="4" applyNumberFormat="1" applyFont="1"/>
    <xf numFmtId="164" fontId="4" fillId="3" borderId="37" xfId="4" applyNumberFormat="1" applyFont="1" applyFill="1" applyBorder="1" applyAlignment="1">
      <alignment horizontal="center" vertical="center"/>
    </xf>
    <xf numFmtId="164" fontId="4" fillId="4" borderId="38" xfId="4" applyNumberFormat="1" applyFont="1" applyFill="1" applyBorder="1" applyAlignment="1">
      <alignment horizontal="center" vertical="center"/>
    </xf>
    <xf numFmtId="164" fontId="4" fillId="3" borderId="38" xfId="4" applyNumberFormat="1" applyFont="1" applyFill="1" applyBorder="1" applyAlignment="1">
      <alignment horizontal="center" vertical="center"/>
    </xf>
    <xf numFmtId="164" fontId="7" fillId="5" borderId="38" xfId="4" applyNumberFormat="1" applyFont="1" applyFill="1" applyBorder="1" applyAlignment="1">
      <alignment horizontal="center" vertical="center"/>
    </xf>
    <xf numFmtId="164" fontId="7" fillId="6" borderId="38" xfId="4" applyNumberFormat="1" applyFont="1" applyFill="1" applyBorder="1" applyAlignment="1">
      <alignment horizontal="center" vertical="center"/>
    </xf>
    <xf numFmtId="164" fontId="7" fillId="6" borderId="39" xfId="4" applyNumberFormat="1" applyFont="1" applyFill="1" applyBorder="1" applyAlignment="1">
      <alignment horizontal="center" vertical="center"/>
    </xf>
    <xf numFmtId="164" fontId="4" fillId="4" borderId="39" xfId="4" applyNumberFormat="1" applyFont="1" applyFill="1" applyBorder="1" applyAlignment="1">
      <alignment horizontal="center" vertical="center"/>
    </xf>
    <xf numFmtId="164" fontId="0" fillId="9" borderId="0" xfId="4" applyNumberFormat="1" applyFont="1" applyFill="1"/>
    <xf numFmtId="0" fontId="4" fillId="4" borderId="27" xfId="0" applyFont="1" applyFill="1" applyBorder="1" applyAlignment="1">
      <alignment horizontal="center" vertical="center"/>
    </xf>
    <xf numFmtId="3" fontId="6" fillId="4" borderId="5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3" fontId="0" fillId="9" borderId="0" xfId="0" applyNumberFormat="1" applyFill="1"/>
    <xf numFmtId="3" fontId="4" fillId="9" borderId="16" xfId="0" applyNumberFormat="1" applyFont="1" applyFill="1" applyBorder="1" applyAlignment="1">
      <alignment horizontal="center" vertical="center"/>
    </xf>
    <xf numFmtId="3" fontId="4" fillId="9" borderId="18" xfId="0" applyNumberFormat="1" applyFont="1" applyFill="1" applyBorder="1" applyAlignment="1">
      <alignment horizontal="center" vertical="center"/>
    </xf>
    <xf numFmtId="3" fontId="3" fillId="9" borderId="1" xfId="2" applyNumberFormat="1" applyFill="1" applyAlignment="1">
      <alignment vertical="center"/>
    </xf>
    <xf numFmtId="3" fontId="0" fillId="9" borderId="0" xfId="0" applyNumberFormat="1" applyFill="1" applyBorder="1"/>
    <xf numFmtId="3" fontId="4" fillId="9" borderId="0" xfId="0" applyNumberFormat="1" applyFont="1" applyFill="1" applyBorder="1" applyAlignment="1">
      <alignment horizontal="center" vertical="center"/>
    </xf>
    <xf numFmtId="3" fontId="3" fillId="9" borderId="0" xfId="2" applyNumberFormat="1" applyFill="1" applyBorder="1" applyAlignment="1">
      <alignment vertical="center"/>
    </xf>
    <xf numFmtId="164" fontId="4" fillId="3" borderId="8" xfId="4" applyNumberFormat="1" applyFont="1" applyFill="1" applyBorder="1" applyAlignment="1">
      <alignment horizontal="center" vertical="center"/>
    </xf>
    <xf numFmtId="164" fontId="4" fillId="4" borderId="2" xfId="4" applyNumberFormat="1" applyFont="1" applyFill="1" applyBorder="1" applyAlignment="1">
      <alignment horizontal="center" vertical="center"/>
    </xf>
    <xf numFmtId="164" fontId="4" fillId="3" borderId="2" xfId="4" applyNumberFormat="1" applyFont="1" applyFill="1" applyBorder="1" applyAlignment="1">
      <alignment horizontal="center" vertical="center"/>
    </xf>
    <xf numFmtId="164" fontId="4" fillId="4" borderId="9" xfId="4" applyNumberFormat="1" applyFont="1" applyFill="1" applyBorder="1" applyAlignment="1">
      <alignment horizontal="center" vertical="center"/>
    </xf>
    <xf numFmtId="0" fontId="21" fillId="2" borderId="1" xfId="2" applyFont="1" applyAlignment="1">
      <alignment horizontal="center" vertical="center"/>
    </xf>
    <xf numFmtId="0" fontId="20" fillId="2" borderId="1" xfId="2" applyFont="1" applyAlignment="1">
      <alignment horizontal="left" vertical="center"/>
    </xf>
    <xf numFmtId="0" fontId="20" fillId="2" borderId="1" xfId="2" applyFont="1" applyAlignment="1">
      <alignment horizontal="center" vertical="center"/>
    </xf>
    <xf numFmtId="164" fontId="20" fillId="2" borderId="1" xfId="4" applyNumberFormat="1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 wrapText="1"/>
    </xf>
    <xf numFmtId="0" fontId="20" fillId="2" borderId="1" xfId="2" applyFont="1" applyAlignment="1">
      <alignment horizontal="center" vertical="center" wrapText="1"/>
    </xf>
    <xf numFmtId="0" fontId="19" fillId="2" borderId="1" xfId="2" applyFont="1" applyAlignment="1">
      <alignment horizontal="center" vertical="center"/>
    </xf>
    <xf numFmtId="0" fontId="18" fillId="2" borderId="1" xfId="2" applyFont="1" applyAlignment="1">
      <alignment horizontal="left" vertical="center"/>
    </xf>
    <xf numFmtId="165" fontId="18" fillId="2" borderId="1" xfId="4" applyNumberFormat="1" applyFont="1" applyFill="1" applyBorder="1" applyAlignment="1">
      <alignment horizontal="center" vertical="center"/>
    </xf>
    <xf numFmtId="0" fontId="18" fillId="2" borderId="1" xfId="2" applyFont="1" applyAlignment="1">
      <alignment horizontal="center" vertical="center" wrapText="1"/>
    </xf>
    <xf numFmtId="164" fontId="18" fillId="2" borderId="1" xfId="4" applyNumberFormat="1" applyFont="1" applyFill="1" applyBorder="1" applyAlignment="1">
      <alignment horizontal="center" vertical="center"/>
    </xf>
    <xf numFmtId="0" fontId="18" fillId="2" borderId="1" xfId="2" applyFont="1" applyAlignment="1">
      <alignment horizontal="center" vertical="center"/>
    </xf>
    <xf numFmtId="1" fontId="18" fillId="2" borderId="1" xfId="4" applyNumberFormat="1" applyFont="1" applyFill="1" applyBorder="1" applyAlignment="1">
      <alignment horizontal="right" vertical="center" indent="2"/>
    </xf>
    <xf numFmtId="0" fontId="17" fillId="0" borderId="0" xfId="0" applyFont="1" applyAlignment="1">
      <alignment horizontal="center" vertical="center"/>
    </xf>
    <xf numFmtId="164" fontId="11" fillId="2" borderId="1" xfId="4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11" fillId="2" borderId="1" xfId="2" applyFont="1" applyAlignment="1">
      <alignment horizontal="left" vertical="center"/>
    </xf>
    <xf numFmtId="0" fontId="11" fillId="2" borderId="1" xfId="2" applyFont="1" applyAlignment="1">
      <alignment horizontal="center" vertical="center" wrapText="1"/>
    </xf>
    <xf numFmtId="0" fontId="11" fillId="2" borderId="1" xfId="2" applyFont="1" applyAlignment="1">
      <alignment horizontal="center" vertical="center"/>
    </xf>
    <xf numFmtId="0" fontId="2" fillId="11" borderId="26" xfId="0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/>
    </xf>
    <xf numFmtId="0" fontId="9" fillId="2" borderId="1" xfId="2" applyFont="1" applyAlignment="1">
      <alignment horizontal="left" vertical="center"/>
    </xf>
    <xf numFmtId="0" fontId="12" fillId="2" borderId="1" xfId="2" applyFont="1" applyAlignment="1">
      <alignment horizontal="center" vertical="center"/>
    </xf>
    <xf numFmtId="164" fontId="10" fillId="2" borderId="1" xfId="4" applyNumberFormat="1" applyFont="1" applyFill="1" applyBorder="1" applyAlignment="1">
      <alignment horizontal="center" vertical="center"/>
    </xf>
    <xf numFmtId="0" fontId="9" fillId="2" borderId="1" xfId="2" applyFont="1" applyAlignment="1">
      <alignment horizontal="center" vertical="center"/>
    </xf>
    <xf numFmtId="0" fontId="9" fillId="2" borderId="1" xfId="2" applyFont="1" applyAlignment="1">
      <alignment horizontal="center" vertical="center" wrapText="1"/>
    </xf>
    <xf numFmtId="0" fontId="25" fillId="12" borderId="0" xfId="0" applyFont="1" applyFill="1" applyAlignment="1">
      <alignment horizontal="center" vertical="center"/>
    </xf>
    <xf numFmtId="165" fontId="24" fillId="13" borderId="3" xfId="4" applyNumberFormat="1" applyFont="1" applyFill="1" applyBorder="1" applyAlignment="1">
      <alignment horizontal="center" vertical="center"/>
    </xf>
    <xf numFmtId="165" fontId="24" fillId="13" borderId="4" xfId="4" applyNumberFormat="1" applyFont="1" applyFill="1" applyBorder="1" applyAlignment="1">
      <alignment horizontal="center" vertical="center"/>
    </xf>
    <xf numFmtId="165" fontId="26" fillId="13" borderId="3" xfId="4" applyNumberFormat="1" applyFont="1" applyFill="1" applyBorder="1" applyAlignment="1">
      <alignment horizontal="center" vertical="center"/>
    </xf>
    <xf numFmtId="165" fontId="26" fillId="13" borderId="4" xfId="4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left" vertical="center"/>
    </xf>
    <xf numFmtId="0" fontId="24" fillId="13" borderId="42" xfId="0" applyFont="1" applyFill="1" applyBorder="1" applyAlignment="1">
      <alignment horizontal="left" vertical="center"/>
    </xf>
    <xf numFmtId="0" fontId="24" fillId="13" borderId="4" xfId="0" applyFont="1" applyFill="1" applyBorder="1" applyAlignment="1">
      <alignment horizontal="left" vertical="center"/>
    </xf>
    <xf numFmtId="0" fontId="26" fillId="13" borderId="3" xfId="0" applyFont="1" applyFill="1" applyBorder="1" applyAlignment="1">
      <alignment horizontal="center" vertical="center"/>
    </xf>
    <xf numFmtId="0" fontId="26" fillId="13" borderId="42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left"/>
    </xf>
    <xf numFmtId="0" fontId="14" fillId="9" borderId="0" xfId="0" applyFont="1" applyFill="1" applyAlignment="1">
      <alignment horizontal="left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4" fontId="5" fillId="0" borderId="3" xfId="4" applyNumberFormat="1" applyFont="1" applyBorder="1" applyAlignment="1">
      <alignment horizontal="center" vertical="center"/>
    </xf>
    <xf numFmtId="164" fontId="5" fillId="0" borderId="4" xfId="4" applyNumberFormat="1" applyFont="1" applyBorder="1" applyAlignment="1">
      <alignment horizontal="center" vertical="center"/>
    </xf>
    <xf numFmtId="164" fontId="15" fillId="0" borderId="3" xfId="4" applyNumberFormat="1" applyFont="1" applyBorder="1" applyAlignment="1">
      <alignment horizontal="center" vertical="center"/>
    </xf>
    <xf numFmtId="164" fontId="15" fillId="0" borderId="4" xfId="4" applyNumberFormat="1" applyFont="1" applyBorder="1" applyAlignment="1">
      <alignment horizontal="center" vertical="center"/>
    </xf>
    <xf numFmtId="164" fontId="15" fillId="0" borderId="41" xfId="4" applyNumberFormat="1" applyFont="1" applyBorder="1" applyAlignment="1">
      <alignment horizontal="center" vertical="center"/>
    </xf>
    <xf numFmtId="164" fontId="5" fillId="0" borderId="45" xfId="4" applyNumberFormat="1" applyFont="1" applyBorder="1" applyAlignment="1">
      <alignment horizontal="center" vertical="center"/>
    </xf>
    <xf numFmtId="164" fontId="5" fillId="0" borderId="46" xfId="4" applyNumberFormat="1" applyFont="1" applyBorder="1" applyAlignment="1">
      <alignment horizontal="center" vertical="center"/>
    </xf>
    <xf numFmtId="164" fontId="5" fillId="0" borderId="47" xfId="4" applyNumberFormat="1" applyFont="1" applyBorder="1" applyAlignment="1">
      <alignment horizontal="center" vertical="center"/>
    </xf>
    <xf numFmtId="164" fontId="5" fillId="0" borderId="28" xfId="4" applyNumberFormat="1" applyFont="1" applyBorder="1" applyAlignment="1">
      <alignment horizontal="center" vertical="center" wrapText="1"/>
    </xf>
    <xf numFmtId="164" fontId="5" fillId="0" borderId="29" xfId="4" applyNumberFormat="1" applyFont="1" applyBorder="1" applyAlignment="1">
      <alignment horizontal="center" vertical="center" wrapText="1"/>
    </xf>
    <xf numFmtId="164" fontId="5" fillId="0" borderId="30" xfId="4" applyNumberFormat="1" applyFont="1" applyBorder="1" applyAlignment="1">
      <alignment horizontal="center" vertical="center" wrapText="1"/>
    </xf>
    <xf numFmtId="164" fontId="5" fillId="0" borderId="31" xfId="4" applyNumberFormat="1" applyFont="1" applyBorder="1" applyAlignment="1">
      <alignment horizontal="center" vertical="center" wrapText="1"/>
    </xf>
    <xf numFmtId="164" fontId="5" fillId="0" borderId="33" xfId="4" applyNumberFormat="1" applyFont="1" applyBorder="1" applyAlignment="1">
      <alignment horizontal="center" vertical="center" wrapText="1"/>
    </xf>
    <xf numFmtId="164" fontId="5" fillId="0" borderId="34" xfId="4" applyNumberFormat="1" applyFont="1" applyBorder="1" applyAlignment="1">
      <alignment horizontal="center" vertical="center" wrapText="1"/>
    </xf>
    <xf numFmtId="164" fontId="4" fillId="0" borderId="20" xfId="4" applyNumberFormat="1" applyFont="1" applyBorder="1" applyAlignment="1">
      <alignment horizontal="center" vertical="center" wrapText="1"/>
    </xf>
    <xf numFmtId="164" fontId="4" fillId="0" borderId="21" xfId="4" applyNumberFormat="1" applyFont="1" applyBorder="1" applyAlignment="1">
      <alignment horizontal="center" vertical="center" wrapText="1"/>
    </xf>
    <xf numFmtId="164" fontId="4" fillId="0" borderId="22" xfId="4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4" fontId="5" fillId="0" borderId="43" xfId="4" applyNumberFormat="1" applyFont="1" applyBorder="1" applyAlignment="1">
      <alignment horizontal="center" vertical="center"/>
    </xf>
    <xf numFmtId="164" fontId="5" fillId="0" borderId="35" xfId="4" applyNumberFormat="1" applyFont="1" applyBorder="1" applyAlignment="1">
      <alignment horizontal="center" vertical="center"/>
    </xf>
    <xf numFmtId="164" fontId="5" fillId="0" borderId="33" xfId="4" applyNumberFormat="1" applyFont="1" applyBorder="1" applyAlignment="1">
      <alignment horizontal="center" vertical="center"/>
    </xf>
    <xf numFmtId="164" fontId="5" fillId="0" borderId="44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5" fillId="0" borderId="41" xfId="4" applyNumberFormat="1" applyFont="1" applyBorder="1" applyAlignment="1">
      <alignment horizontal="center" vertical="center"/>
    </xf>
    <xf numFmtId="0" fontId="9" fillId="2" borderId="1" xfId="2" applyFont="1" applyBorder="1" applyAlignment="1">
      <alignment horizontal="left" vertical="center"/>
    </xf>
    <xf numFmtId="0" fontId="10" fillId="2" borderId="1" xfId="2" applyFont="1" applyBorder="1" applyAlignment="1">
      <alignment horizontal="center" vertical="center"/>
    </xf>
  </cellXfs>
  <cellStyles count="5">
    <cellStyle name="Cálculo" xfId="2" builtinId="22"/>
    <cellStyle name="Millares" xfId="4" builtinId="3"/>
    <cellStyle name="Normal" xfId="0" builtinId="0"/>
    <cellStyle name="Normal 170" xfId="1"/>
    <cellStyle name="Porcentaje" xfId="3" builtinId="5"/>
  </cellStyles>
  <dxfs count="0"/>
  <tableStyles count="0" defaultTableStyle="TableStyleMedium2" defaultPivotStyle="PivotStyleLight16"/>
  <colors>
    <mruColors>
      <color rgb="FF0000FF"/>
      <color rgb="FFB989FF"/>
      <color rgb="FF249437"/>
      <color rgb="FF9529C5"/>
      <color rgb="FFF06C7F"/>
      <color rgb="FFCC66FF"/>
      <color rgb="FF4E281E"/>
      <color rgb="FFCE5074"/>
      <color rgb="FFDEFDC7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HOMBRES</a:t>
            </a:r>
            <a:r>
              <a:rPr lang="en-US" baseline="0">
                <a:solidFill>
                  <a:sysClr val="windowText" lastClr="000000"/>
                </a:solidFill>
              </a:rPr>
              <a:t> Y MUJERES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98226535107106"/>
          <c:y val="0.18560189655687323"/>
          <c:w val="0.44731911636045496"/>
          <c:h val="0.7455318606007582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E3D-437C-9824-9F433E5902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3D-437C-9824-9F433E5902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CCAA'!$A$2:$B$2</c:f>
              <c:strCache>
                <c:ptCount val="2"/>
                <c:pt idx="0">
                  <c:v>HOMBRES</c:v>
                </c:pt>
                <c:pt idx="1">
                  <c:v>MUJERES </c:v>
                </c:pt>
              </c:strCache>
            </c:strRef>
          </c:cat>
          <c:val>
            <c:numRef>
              <c:f>'GRÁFICOS ADMINISTRACION CCAA'!$A$3:$B$3</c:f>
              <c:numCache>
                <c:formatCode>0%</c:formatCode>
                <c:ptCount val="2"/>
                <c:pt idx="0">
                  <c:v>0.31354327998623299</c:v>
                </c:pt>
                <c:pt idx="1">
                  <c:v>0.68645672001376701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D-437C-9824-9F433E59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17563429571318"/>
          <c:y val="0.45449001166520853"/>
          <c:w val="0.18737992125984251"/>
          <c:h val="0.17476961213181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ysClr val="windowText" lastClr="000000"/>
                </a:solidFill>
                <a:effectLst/>
              </a:rPr>
              <a:t>TEMPORALES EN VACANTES Y SUSTITUCIONES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72707786526684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41994750656156E-2"/>
          <c:y val="0.19949074074074077"/>
          <c:w val="0.44974999999999993"/>
          <c:h val="0.7495833333333332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FE2-47E4-B87F-A782A89CA3D2}"/>
              </c:ext>
            </c:extLst>
          </c:dPt>
          <c:dPt>
            <c:idx val="1"/>
            <c:bubble3D val="0"/>
            <c:spPr>
              <a:solidFill>
                <a:srgbClr val="9529C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E2-47E4-B87F-A782A89CA3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Justicia'!$I$19:$I$20</c:f>
              <c:strCache>
                <c:ptCount val="2"/>
                <c:pt idx="0">
                  <c:v>TEMPORALES EN VACANTE</c:v>
                </c:pt>
                <c:pt idx="1">
                  <c:v>TEMPORALES EN SUSTITUCION</c:v>
                </c:pt>
              </c:strCache>
            </c:strRef>
          </c:cat>
          <c:val>
            <c:numRef>
              <c:f>'GRÁFICOS Justicia'!$K$19:$K$20</c:f>
              <c:numCache>
                <c:formatCode>0%</c:formatCode>
                <c:ptCount val="2"/>
                <c:pt idx="0">
                  <c:v>0.60041841004184104</c:v>
                </c:pt>
                <c:pt idx="1">
                  <c:v>0.39958158995815901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2-47E4-B87F-A782A89CA3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672265966754153"/>
          <c:y val="0.42073673082531349"/>
          <c:w val="0.42661067366579175"/>
          <c:h val="0.27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/>
                </a:solidFill>
              </a:rPr>
              <a:t>TEMPORALIDAD</a:t>
            </a:r>
            <a:r>
              <a:rPr lang="es-ES" baseline="0">
                <a:solidFill>
                  <a:schemeClr val="tx1"/>
                </a:solidFill>
              </a:rPr>
              <a:t> ESTRUCTURAL* P. FUNCIONARIO</a:t>
            </a:r>
            <a:endParaRPr lang="es-E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C-4FBF-8884-07A8B36E92A0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C-4FBF-8884-07A8B36E92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Justicia'!$B$36:$B$37</c:f>
              <c:strCache>
                <c:ptCount val="2"/>
                <c:pt idx="0">
                  <c:v>FUNCIONARIOS DE CARRERA</c:v>
                </c:pt>
                <c:pt idx="1">
                  <c:v>INTERINOS EN VACANTE</c:v>
                </c:pt>
              </c:strCache>
            </c:strRef>
          </c:cat>
          <c:val>
            <c:numRef>
              <c:f>'GRÁFICOS Justicia'!$D$36:$D$37</c:f>
              <c:numCache>
                <c:formatCode>0%</c:formatCode>
                <c:ptCount val="2"/>
                <c:pt idx="0">
                  <c:v>0.77740016992353445</c:v>
                </c:pt>
                <c:pt idx="1">
                  <c:v>0.22259983007646558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3C-4FBF-8884-07A8B36E92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chemeClr val="tx1"/>
                </a:solidFill>
                <a:effectLst/>
              </a:rPr>
              <a:t>TEMPORALIDAD ESTRUCTURAL* P. LABORAL</a:t>
            </a:r>
            <a:endParaRPr lang="es-ES" sz="11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421874453193350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8218722659667561E-2"/>
          <c:y val="0.17171296296296298"/>
          <c:w val="0.46641666666666665"/>
          <c:h val="0.7773611111111110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C6-4179-8DF6-489AA135795C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2B-41D9-ACC4-0C67F4B019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Justicia'!$H$36:$H$37</c:f>
              <c:strCache>
                <c:ptCount val="2"/>
                <c:pt idx="0">
                  <c:v>LABORALES FIJOS</c:v>
                </c:pt>
                <c:pt idx="1">
                  <c:v>LAB. TEMPORALES EN VACANTE</c:v>
                </c:pt>
              </c:strCache>
            </c:strRef>
          </c:cat>
          <c:val>
            <c:numRef>
              <c:f>'GRÁFICOS Justicia'!$J$36:$J$37</c:f>
              <c:numCache>
                <c:formatCode>0%</c:formatCode>
                <c:ptCount val="2"/>
                <c:pt idx="0">
                  <c:v>0.75961538461538458</c:v>
                </c:pt>
                <c:pt idx="1">
                  <c:v>0.24038461538461539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179-8DF6-489AA135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29462198639889"/>
          <c:y val="0.40950750947798192"/>
          <c:w val="0.43175333913581748"/>
          <c:h val="0.30177165354330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HOMBRES</a:t>
            </a:r>
            <a:r>
              <a:rPr lang="es-ES" baseline="0">
                <a:solidFill>
                  <a:schemeClr val="bg2">
                    <a:lumMod val="25000"/>
                  </a:schemeClr>
                </a:solidFill>
              </a:rPr>
              <a:t> Y MUJERES</a:t>
            </a:r>
            <a:endParaRPr lang="es-ES">
              <a:solidFill>
                <a:schemeClr val="bg2">
                  <a:lumMod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074686742752081"/>
          <c:y val="0.13930555555555557"/>
          <c:w val="0.44501044273823837"/>
          <c:h val="0.81439814814814815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F5-44EE-A250-B84EF3BF35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16-4AB5-8118-DE451DF91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Sanitarias'!$A$5:$A$6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'GRÁFICOS I. Sanitarias'!$C$5:$C$6</c:f>
              <c:numCache>
                <c:formatCode>0%</c:formatCode>
                <c:ptCount val="2"/>
                <c:pt idx="0">
                  <c:v>0.19924170616113743</c:v>
                </c:pt>
                <c:pt idx="1">
                  <c:v>0.80075829383886254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4EE-A250-B84EF3BF35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01699522034332"/>
          <c:y val="0.48226778944298621"/>
          <c:w val="0.23460214348206473"/>
          <c:h val="0.1562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PERSONAL</a:t>
            </a:r>
            <a:r>
              <a:rPr lang="es-ES" baseline="0">
                <a:solidFill>
                  <a:schemeClr val="bg2">
                    <a:lumMod val="25000"/>
                  </a:schemeClr>
                </a:solidFill>
              </a:rPr>
              <a:t> ESTATUTARIO Y LABORAL</a:t>
            </a:r>
            <a:endParaRPr lang="es-ES">
              <a:solidFill>
                <a:schemeClr val="bg2">
                  <a:lumMod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249437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38-488C-9694-F5F50535D63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38-488C-9694-F5F50535D6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Sanitarias'!$H$5:$H$6</c:f>
              <c:strCache>
                <c:ptCount val="2"/>
                <c:pt idx="0">
                  <c:v>P. ESTATUTARIO</c:v>
                </c:pt>
                <c:pt idx="1">
                  <c:v>P. LABORAL</c:v>
                </c:pt>
              </c:strCache>
            </c:strRef>
          </c:cat>
          <c:val>
            <c:numRef>
              <c:f>'GRÁFICOS I. Sanitarias'!$J$5:$J$6</c:f>
              <c:numCache>
                <c:formatCode>0%</c:formatCode>
                <c:ptCount val="2"/>
                <c:pt idx="0">
                  <c:v>0.94388625592417064</c:v>
                </c:pt>
                <c:pt idx="1">
                  <c:v>5.5592417061611374E-2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8-488C-9694-F5F50535D6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67541557305337"/>
          <c:y val="0.48226778944298632"/>
          <c:w val="0.26065791776027997"/>
          <c:h val="0.1562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PERSONAL FIJO Y PERSONAL 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276721102461814"/>
          <c:y val="0.13467592592592595"/>
          <c:w val="0.42481973434535103"/>
          <c:h val="0.777361111111111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71-4F6F-A89E-2A76F59EB7AC}"/>
              </c:ext>
            </c:extLst>
          </c:dPt>
          <c:dPt>
            <c:idx val="1"/>
            <c:bubble3D val="0"/>
            <c:spPr>
              <a:solidFill>
                <a:srgbClr val="CE507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371-4F6F-A89E-2A76F59EB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Sanitarias'!$A$19:$A$20</c:f>
              <c:strCache>
                <c:ptCount val="2"/>
                <c:pt idx="0">
                  <c:v>PERSONAL FIJO</c:v>
                </c:pt>
                <c:pt idx="1">
                  <c:v>PERSONAL TEMPORAL</c:v>
                </c:pt>
              </c:strCache>
            </c:strRef>
          </c:cat>
          <c:val>
            <c:numRef>
              <c:f>'GRÁFICOS I. Sanitarias'!$C$19:$C$20</c:f>
              <c:numCache>
                <c:formatCode>0%</c:formatCode>
                <c:ptCount val="2"/>
                <c:pt idx="0">
                  <c:v>0.52132701421800953</c:v>
                </c:pt>
                <c:pt idx="1">
                  <c:v>0.47867298578199052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F6F-A89E-2A76F59EB7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05577427821526"/>
          <c:y val="0.4766761446485856"/>
          <c:w val="0.33027755905511813"/>
          <c:h val="0.16743438320209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TEMPORALES EN VACANTES Y SUSTITUCIONES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56277340332461"/>
          <c:y val="0.14393518518518519"/>
          <c:w val="0.43065244969378824"/>
          <c:h val="0.717754082822980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C9B-4181-B06C-53033C69E0EA}"/>
              </c:ext>
            </c:extLst>
          </c:dPt>
          <c:dPt>
            <c:idx val="1"/>
            <c:bubble3D val="0"/>
            <c:explosion val="1"/>
            <c:spPr>
              <a:solidFill>
                <a:srgbClr val="9529C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9B-4181-B06C-53033C69E0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Sanitarias'!$H$19:$H$20</c:f>
              <c:strCache>
                <c:ptCount val="2"/>
                <c:pt idx="0">
                  <c:v>TEMPORALES EN VACANTES</c:v>
                </c:pt>
                <c:pt idx="1">
                  <c:v>TEMPORALES EN SUSTITUCION</c:v>
                </c:pt>
              </c:strCache>
            </c:strRef>
          </c:cat>
          <c:val>
            <c:numRef>
              <c:f>'GRÁFICOS I. Sanitarias'!$J$19:$J$20</c:f>
              <c:numCache>
                <c:formatCode>0%</c:formatCode>
                <c:ptCount val="2"/>
                <c:pt idx="0">
                  <c:v>0.40643564356435641</c:v>
                </c:pt>
                <c:pt idx="1">
                  <c:v>0.59356435643564354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B-4181-B06C-53033C69E0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03237095363076"/>
          <c:y val="0.41509951881014873"/>
          <c:w val="0.32930096237970252"/>
          <c:h val="0.29058763487897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solidFill>
                  <a:schemeClr val="tx1"/>
                </a:solidFill>
                <a:effectLst/>
              </a:rPr>
              <a:t>TEMPORALIDAD ESTRUCTURAL* ESTATUTARIOS</a:t>
            </a:r>
            <a:endParaRPr lang="es-ES" sz="1400">
              <a:solidFill>
                <a:schemeClr val="tx1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S" sz="1200"/>
          </a:p>
        </c:rich>
      </c:tx>
      <c:layout>
        <c:manualLayout>
          <c:xMode val="edge"/>
          <c:yMode val="edge"/>
          <c:x val="0.10314357794007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964133153129287"/>
          <c:y val="0.20194444444444445"/>
          <c:w val="0.40825300010856064"/>
          <c:h val="0.7471296296296295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D6-4F0F-A170-9D742237F69D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D6-4F0F-A170-9D742237F6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Sanitarias'!$B$34:$B$35</c:f>
              <c:strCache>
                <c:ptCount val="2"/>
                <c:pt idx="0">
                  <c:v>P. ESTATUTARIO FIJO</c:v>
                </c:pt>
                <c:pt idx="1">
                  <c:v>P. ESTATUTARIO TEMPORAL EN VACANTE</c:v>
                </c:pt>
              </c:strCache>
            </c:strRef>
          </c:cat>
          <c:val>
            <c:numRef>
              <c:f>'GRÁFICOS I. Sanitarias'!$E$34:$E$35</c:f>
              <c:numCache>
                <c:formatCode>0%</c:formatCode>
                <c:ptCount val="2"/>
                <c:pt idx="0">
                  <c:v>0.54192608957622013</c:v>
                </c:pt>
                <c:pt idx="1">
                  <c:v>0.45807391042377987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6-4F0F-A170-9D742237F69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87514229911545"/>
          <c:y val="0.46030803441236512"/>
          <c:w val="0.35594628538305484"/>
          <c:h val="0.29058763487897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/>
                </a:solidFill>
              </a:rPr>
              <a:t>TEMPORALIDAD</a:t>
            </a:r>
            <a:r>
              <a:rPr lang="es-ES" baseline="0">
                <a:solidFill>
                  <a:schemeClr val="tx1"/>
                </a:solidFill>
              </a:rPr>
              <a:t> ESTRUCTURAL* P. LABORAL</a:t>
            </a:r>
            <a:endParaRPr lang="es-E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5A-4E8E-B44C-E6A96CB2CDEC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5A-4E8E-B44C-E6A96CB2C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I. Sanitarias'!$H$34:$H$35</c:f>
              <c:strCache>
                <c:ptCount val="2"/>
                <c:pt idx="0">
                  <c:v>P. LABORAL FIJO</c:v>
                </c:pt>
                <c:pt idx="1">
                  <c:v>P. LABORAL TEMPORAL EN VACANTE</c:v>
                </c:pt>
              </c:strCache>
            </c:strRef>
          </c:cat>
          <c:val>
            <c:numRef>
              <c:f>'GRÁFICOS I. Sanitarias'!$K$34:$K$35</c:f>
              <c:numCache>
                <c:formatCode>0%</c:formatCode>
                <c:ptCount val="2"/>
                <c:pt idx="0">
                  <c:v>0.97029702970297027</c:v>
                </c:pt>
                <c:pt idx="1">
                  <c:v>2.9702970297029702E-2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E33-9278-8B9694C5BC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HOMBRES</a:t>
            </a:r>
            <a:r>
              <a:rPr lang="es-ES" baseline="0">
                <a:solidFill>
                  <a:schemeClr val="bg2">
                    <a:lumMod val="25000"/>
                  </a:schemeClr>
                </a:solidFill>
              </a:rPr>
              <a:t> Y MUJERES</a:t>
            </a:r>
            <a:endParaRPr lang="es-ES">
              <a:solidFill>
                <a:schemeClr val="bg2">
                  <a:lumMod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787882764654418"/>
          <c:y val="0.17171296296296298"/>
          <c:w val="0.46641666666666665"/>
          <c:h val="0.7773611111111110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5F-4EBE-9866-E8E712CFD2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5F-4EBE-9866-E8E712CFD2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Uni'!$A$5:$A$6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'GRÁFICOS Docentes No Uni'!$C$5:$C$6</c:f>
              <c:numCache>
                <c:formatCode>0%</c:formatCode>
                <c:ptCount val="2"/>
                <c:pt idx="0">
                  <c:v>0.26961590195785384</c:v>
                </c:pt>
                <c:pt idx="1">
                  <c:v>0.73038409804214621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F-4EBE-9866-E8E712CFD2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73118985126874"/>
          <c:y val="0.48226778944298632"/>
          <c:w val="0.23460214348206473"/>
          <c:h val="0.1562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PERSONAL</a:t>
            </a:r>
            <a:r>
              <a:rPr lang="es-ES" baseline="0">
                <a:solidFill>
                  <a:sysClr val="windowText" lastClr="000000"/>
                </a:solidFill>
              </a:rPr>
              <a:t> </a:t>
            </a:r>
            <a:r>
              <a:rPr lang="es-ES">
                <a:solidFill>
                  <a:sysClr val="windowText" lastClr="000000"/>
                </a:solidFill>
              </a:rPr>
              <a:t>FUNCIONARIO</a:t>
            </a:r>
            <a:r>
              <a:rPr lang="es-ES" baseline="0">
                <a:solidFill>
                  <a:sysClr val="windowText" lastClr="000000"/>
                </a:solidFill>
              </a:rPr>
              <a:t> Y L</a:t>
            </a:r>
            <a:r>
              <a:rPr lang="es-ES">
                <a:solidFill>
                  <a:sysClr val="windowText" lastClr="000000"/>
                </a:solidFill>
              </a:rPr>
              <a:t>ABORAL</a:t>
            </a:r>
          </a:p>
        </c:rich>
      </c:tx>
      <c:layout>
        <c:manualLayout>
          <c:xMode val="edge"/>
          <c:yMode val="edge"/>
          <c:x val="0.16834711286089238"/>
          <c:y val="1.909154516796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68963254593176"/>
          <c:y val="0.19694386495142907"/>
          <c:w val="0.4114287802531853"/>
          <c:h val="0.72712430102030901"/>
        </c:manualLayout>
      </c:layout>
      <c:pieChart>
        <c:varyColors val="1"/>
        <c:ser>
          <c:idx val="1"/>
          <c:order val="0"/>
          <c:dPt>
            <c:idx val="0"/>
            <c:bubble3D val="0"/>
            <c:explosion val="11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3-C145-4E46-B00C-5D9D6EC7815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4-C145-4E46-B00C-5D9D6EC781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CCAA'!$H$2:$H$3</c:f>
              <c:strCache>
                <c:ptCount val="2"/>
                <c:pt idx="0">
                  <c:v>PERSONAL FUNCIONARIO</c:v>
                </c:pt>
                <c:pt idx="1">
                  <c:v>PERSONAL LABORAL</c:v>
                </c:pt>
              </c:strCache>
            </c:strRef>
          </c:cat>
          <c:val>
            <c:numRef>
              <c:f>'GRÁFICOS ADMINISTRACION CCAA'!$I$2:$I$3</c:f>
              <c:numCache>
                <c:formatCode>0%</c:formatCode>
                <c:ptCount val="2"/>
                <c:pt idx="0">
                  <c:v>0.39456841376924406</c:v>
                </c:pt>
                <c:pt idx="1">
                  <c:v>0.60543158623075588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45-4E46-B00C-5D9D6EC7815A}"/>
            </c:ext>
          </c:extLst>
        </c:ser>
        <c:ser>
          <c:idx val="0"/>
          <c:order val="1"/>
          <c:explosion val="5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145-4E46-B00C-5D9D6EC7815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145-4E46-B00C-5D9D6EC7815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145-4E46-B00C-5D9D6EC7815A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145-4E46-B00C-5D9D6EC781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Justicia'!$I$4:$I$7</c:f>
              <c:strCache>
                <c:ptCount val="2"/>
                <c:pt idx="0">
                  <c:v>PERSONAL FUNCIONARIO</c:v>
                </c:pt>
                <c:pt idx="1">
                  <c:v>PERSONAL LABORAL</c:v>
                </c:pt>
              </c:strCache>
            </c:strRef>
          </c:cat>
          <c:val>
            <c:numRef>
              <c:f>'GRÁFICOS Justicia'!$J$4:$J$7</c:f>
              <c:numCache>
                <c:formatCode>#,##0</c:formatCode>
                <c:ptCount val="4"/>
                <c:pt idx="0">
                  <c:v>1335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45-4E46-B00C-5D9D6EC78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1767541557305339"/>
          <c:y val="0.41046565628447562"/>
          <c:w val="0.34621347331583552"/>
          <c:h val="0.36265147012455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PERSONAL</a:t>
            </a:r>
            <a:r>
              <a:rPr lang="es-ES" baseline="0">
                <a:solidFill>
                  <a:schemeClr val="bg2">
                    <a:lumMod val="25000"/>
                  </a:schemeClr>
                </a:solidFill>
              </a:rPr>
              <a:t> FUNCIONARIO Y LABORAL</a:t>
            </a:r>
            <a:endParaRPr lang="es-ES">
              <a:solidFill>
                <a:schemeClr val="bg2">
                  <a:lumMod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657327209098862"/>
          <c:y val="0.17171296296296298"/>
          <c:w val="0.46641666666666665"/>
          <c:h val="0.77736111111111106"/>
        </c:manualLayout>
      </c:layout>
      <c:pieChart>
        <c:varyColors val="1"/>
        <c:ser>
          <c:idx val="0"/>
          <c:order val="0"/>
          <c:spPr>
            <a:solidFill>
              <a:srgbClr val="249437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8-4E23-80D3-988C72D0E28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28-4E23-80D3-988C72D0E2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Uni'!$H$5:$H$6</c:f>
              <c:strCache>
                <c:ptCount val="2"/>
                <c:pt idx="0">
                  <c:v>P. FUNCIONARIO</c:v>
                </c:pt>
                <c:pt idx="1">
                  <c:v>P. LABORAL</c:v>
                </c:pt>
              </c:strCache>
            </c:strRef>
          </c:cat>
          <c:val>
            <c:numRef>
              <c:f>'GRÁFICOS Docentes No Uni'!$J$5:$J$6</c:f>
              <c:numCache>
                <c:formatCode>0%</c:formatCode>
                <c:ptCount val="2"/>
                <c:pt idx="0">
                  <c:v>0.98199073382155133</c:v>
                </c:pt>
                <c:pt idx="1">
                  <c:v>1.8009266178448662E-2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8-4E23-80D3-988C72D0E2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67541557305337"/>
          <c:y val="0.48226778944298632"/>
          <c:w val="0.26065791776027997"/>
          <c:h val="0.1562510936132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PERSONAL FIJO Y PERSONAL 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21-4D52-8427-B294DA373C94}"/>
              </c:ext>
            </c:extLst>
          </c:dPt>
          <c:dPt>
            <c:idx val="1"/>
            <c:bubble3D val="0"/>
            <c:spPr>
              <a:solidFill>
                <a:srgbClr val="CE507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21-4D52-8427-B294DA373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Uni'!$A$19:$A$20</c:f>
              <c:strCache>
                <c:ptCount val="2"/>
                <c:pt idx="0">
                  <c:v>PERSONAL FIJO</c:v>
                </c:pt>
                <c:pt idx="1">
                  <c:v>PERSONAL TEMPORAL</c:v>
                </c:pt>
              </c:strCache>
            </c:strRef>
          </c:cat>
          <c:val>
            <c:numRef>
              <c:f>'GRÁFICOS Docentes No Uni'!$C$19:$C$20</c:f>
              <c:numCache>
                <c:formatCode>0%</c:formatCode>
                <c:ptCount val="2"/>
                <c:pt idx="0">
                  <c:v>0.64340158421760574</c:v>
                </c:pt>
                <c:pt idx="1">
                  <c:v>0.35659841578239426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21-4D52-8427-B294DA373C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05577427821526"/>
          <c:y val="0.4766761446485856"/>
          <c:w val="0.33027755905511813"/>
          <c:h val="0.16743438320209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2">
                    <a:lumMod val="25000"/>
                  </a:schemeClr>
                </a:solidFill>
              </a:rPr>
              <a:t>TEMPORALES EN VACANTES Y SUSTITUCIONES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56277340332461"/>
          <c:y val="0.14393518518518519"/>
          <c:w val="0.43065244969378824"/>
          <c:h val="0.71775408282298037"/>
        </c:manualLayout>
      </c:layout>
      <c:pieChart>
        <c:varyColors val="1"/>
        <c:ser>
          <c:idx val="0"/>
          <c:order val="0"/>
          <c:spPr>
            <a:solidFill>
              <a:srgbClr val="B989FF"/>
            </a:solidFill>
          </c:spPr>
          <c:dPt>
            <c:idx val="0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AE-47D4-B4CA-3C61B8A0BBAE}"/>
              </c:ext>
            </c:extLst>
          </c:dPt>
          <c:dPt>
            <c:idx val="1"/>
            <c:bubble3D val="0"/>
            <c:explosion val="1"/>
            <c:spPr>
              <a:solidFill>
                <a:srgbClr val="9529C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AE-47D4-B4CA-3C61B8A0BB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Uni'!$H$19:$H$20</c:f>
              <c:strCache>
                <c:ptCount val="2"/>
                <c:pt idx="0">
                  <c:v>TEMPORALES EN VACANTES</c:v>
                </c:pt>
                <c:pt idx="1">
                  <c:v>TEMPORALES EN SUSTITUCION</c:v>
                </c:pt>
              </c:strCache>
            </c:strRef>
          </c:cat>
          <c:val>
            <c:numRef>
              <c:f>'GRÁFICOS Docentes No Uni'!$J$19:$J$20</c:f>
              <c:numCache>
                <c:formatCode>0%</c:formatCode>
                <c:ptCount val="2"/>
                <c:pt idx="0">
                  <c:v>0.61295054484492872</c:v>
                </c:pt>
                <c:pt idx="1">
                  <c:v>0.38704945515507128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E-47D4-B4CA-3C61B8A0BB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03237095363076"/>
          <c:y val="0.41509951881014873"/>
          <c:w val="0.32930096237970252"/>
          <c:h val="0.29058763487897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95000"/>
                    <a:lumOff val="5000"/>
                  </a:schemeClr>
                </a:solidFill>
              </a:rPr>
              <a:t>TEMPORALIDAD ESTRUCTURAL*</a:t>
            </a:r>
            <a:r>
              <a:rPr lang="es-ES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P. FUNCIONARIO</a:t>
            </a:r>
            <a:endParaRPr lang="es-ES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layout>
        <c:manualLayout>
          <c:xMode val="edge"/>
          <c:yMode val="edge"/>
          <c:x val="0.1091526684164479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235104986876642"/>
          <c:y val="0.14393518518518519"/>
          <c:w val="0.46641666666666665"/>
          <c:h val="0.777361111111111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AB-422D-BFB8-173FCF99DD10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AB-422D-BFB8-173FCF99DD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Uni'!$B$35:$B$36</c:f>
              <c:strCache>
                <c:ptCount val="2"/>
                <c:pt idx="0">
                  <c:v>FUNCIONARIOS DE CARRERA</c:v>
                </c:pt>
                <c:pt idx="1">
                  <c:v>F. INTERINOS EN VACANTE</c:v>
                </c:pt>
              </c:strCache>
            </c:strRef>
          </c:cat>
          <c:val>
            <c:numRef>
              <c:f>'GRÁFICOS Docentes No Uni'!$E$35:$E$36</c:f>
              <c:numCache>
                <c:formatCode>0%</c:formatCode>
                <c:ptCount val="2"/>
                <c:pt idx="0">
                  <c:v>0.7444659170765987</c:v>
                </c:pt>
                <c:pt idx="1">
                  <c:v>0.25553408292340124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B-422D-BFB8-173FCF99DD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4518810148731"/>
          <c:y val="0.40950750947798192"/>
          <c:w val="0.40388145231846018"/>
          <c:h val="0.30177165354330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95000"/>
                    <a:lumOff val="5000"/>
                  </a:schemeClr>
                </a:solidFill>
              </a:rPr>
              <a:t>TEMPORALIDAD ESTRUCTURAL*</a:t>
            </a:r>
            <a:r>
              <a:rPr lang="es-ES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P. LABORAL</a:t>
            </a:r>
            <a:endParaRPr lang="es-ES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218503937007877E-2"/>
          <c:y val="0.15782407407407409"/>
          <c:w val="0.46641666666666665"/>
          <c:h val="0.777361111111111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14-4E93-82B2-B565FD6ECBFD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14-4E93-82B2-B565FD6ECB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Docentes No Uni'!$H$35:$H$36</c:f>
              <c:strCache>
                <c:ptCount val="2"/>
                <c:pt idx="0">
                  <c:v>P. LABORAL FIJO</c:v>
                </c:pt>
                <c:pt idx="1">
                  <c:v>P. LABORAL TEMPORAL EN VACANTE</c:v>
                </c:pt>
              </c:strCache>
            </c:strRef>
          </c:cat>
          <c:val>
            <c:numRef>
              <c:f>'GRÁFICOS Docentes No Uni'!$J$35:$J$36</c:f>
              <c:numCache>
                <c:formatCode>0%</c:formatCode>
                <c:ptCount val="2"/>
                <c:pt idx="0">
                  <c:v>0.89403973509933776</c:v>
                </c:pt>
                <c:pt idx="1">
                  <c:v>0.10596026490066225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E93-82B2-B565FD6ECB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5203412073491"/>
          <c:y val="0.40950750947798192"/>
          <c:w val="0.38281299212598424"/>
          <c:h val="0.30177165354330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PERSONAL</a:t>
            </a:r>
            <a:r>
              <a:rPr lang="es-ES" baseline="0">
                <a:solidFill>
                  <a:sysClr val="windowText" lastClr="000000"/>
                </a:solidFill>
              </a:rPr>
              <a:t> FIJO Y TEMPORAL</a:t>
            </a:r>
            <a:endParaRPr lang="es-E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7404299180423787E-2"/>
          <c:y val="0.20351548197820318"/>
          <c:w val="0.44214238845144355"/>
          <c:h val="0.736903980752405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F5-440F-8771-E7E1B49A17D5}"/>
              </c:ext>
            </c:extLst>
          </c:dPt>
          <c:dPt>
            <c:idx val="1"/>
            <c:bubble3D val="0"/>
            <c:spPr>
              <a:solidFill>
                <a:srgbClr val="CE507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F5-440F-8771-E7E1B49A17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CCAA'!$A$19:$A$20</c:f>
              <c:strCache>
                <c:ptCount val="2"/>
                <c:pt idx="0">
                  <c:v>PERSONAL FIJO</c:v>
                </c:pt>
                <c:pt idx="1">
                  <c:v>PERSONAL TEMPORAL</c:v>
                </c:pt>
              </c:strCache>
            </c:strRef>
          </c:cat>
          <c:val>
            <c:numRef>
              <c:f>'GRÁFICOS ADMINISTRACION CCAA'!$B$19:$B$20</c:f>
              <c:numCache>
                <c:formatCode>0%</c:formatCode>
                <c:ptCount val="2"/>
                <c:pt idx="0">
                  <c:v>0.49697284206884623</c:v>
                </c:pt>
                <c:pt idx="1">
                  <c:v>0.50302715793115382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5-440F-8771-E7E1B49A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TEMPORALES EN VACANTES Y SUSTITUCIONES</a:t>
            </a:r>
            <a:endParaRPr lang="es-E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878735932707946"/>
          <c:y val="0.15036597375054728"/>
          <c:w val="0.42784485389900767"/>
          <c:h val="0.78804323319480829"/>
        </c:manualLayout>
      </c:layout>
      <c:pieChart>
        <c:varyColors val="1"/>
        <c:ser>
          <c:idx val="0"/>
          <c:order val="0"/>
          <c:spPr>
            <a:solidFill>
              <a:srgbClr val="CC66FF"/>
            </a:solidFill>
          </c:spPr>
          <c:explosion val="6"/>
          <c:dPt>
            <c:idx val="0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0-4CD1-8F1B-D501A393B422}"/>
              </c:ext>
            </c:extLst>
          </c:dPt>
          <c:dPt>
            <c:idx val="1"/>
            <c:bubble3D val="0"/>
            <c:explosion val="0"/>
            <c:spPr>
              <a:solidFill>
                <a:srgbClr val="9529C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650-4CD1-8F1B-D501A393B4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CCAA'!$H$18:$H$19</c:f>
              <c:strCache>
                <c:ptCount val="2"/>
                <c:pt idx="0">
                  <c:v>TEMPORALES EN VACANTES</c:v>
                </c:pt>
                <c:pt idx="1">
                  <c:v>TEMPORALES EN SUSTITUCION</c:v>
                </c:pt>
              </c:strCache>
            </c:strRef>
          </c:cat>
          <c:val>
            <c:numRef>
              <c:f>'GRÁFICOS ADMINISTRACION CCAA'!$I$18:$I$19</c:f>
              <c:numCache>
                <c:formatCode>0%</c:formatCode>
                <c:ptCount val="2"/>
                <c:pt idx="0">
                  <c:v>0.66070507308684434</c:v>
                </c:pt>
                <c:pt idx="1">
                  <c:v>0.33929492691315566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0-4CD1-8F1B-D501A393B4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16150377744937"/>
          <c:y val="0.41530711394205805"/>
          <c:w val="0.38179424598889095"/>
          <c:h val="0.28987710205809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/>
                </a:solidFill>
              </a:rPr>
              <a:t>TEMPORALIDAD</a:t>
            </a:r>
            <a:r>
              <a:rPr lang="es-ES" baseline="0">
                <a:solidFill>
                  <a:schemeClr val="tx1"/>
                </a:solidFill>
              </a:rPr>
              <a:t> ESTRUCTURAL* P. FUNCIONARIO</a:t>
            </a:r>
            <a:endParaRPr lang="es-E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5-47B1-B5E5-FADC819D55D3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795-47B1-B5E5-FADC819D55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CCAA'!$B$34:$B$35</c:f>
              <c:strCache>
                <c:ptCount val="2"/>
                <c:pt idx="0">
                  <c:v>FUNCIONARIOS DE CARRERA</c:v>
                </c:pt>
                <c:pt idx="1">
                  <c:v>INTERINOS EN VACANTE</c:v>
                </c:pt>
              </c:strCache>
            </c:strRef>
          </c:cat>
          <c:val>
            <c:numRef>
              <c:f>'GRÁFICOS ADMINISTRACION CCAA'!$D$34:$D$35</c:f>
              <c:numCache>
                <c:formatCode>0%</c:formatCode>
                <c:ptCount val="2"/>
                <c:pt idx="0">
                  <c:v>0.57093609122248745</c:v>
                </c:pt>
                <c:pt idx="1">
                  <c:v>0.4290639087775126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5-47B1-B5E5-FADC819D55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/>
                </a:solidFill>
              </a:rPr>
              <a:t>TEMPORALIDAD</a:t>
            </a:r>
            <a:r>
              <a:rPr lang="es-ES" baseline="0">
                <a:solidFill>
                  <a:schemeClr val="tx1"/>
                </a:solidFill>
              </a:rPr>
              <a:t> ESTRUCTURAL* P. LABORAL</a:t>
            </a:r>
            <a:endParaRPr lang="es-E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596819895261466"/>
          <c:y val="0.16708333333333336"/>
          <c:w val="0.42524695730414513"/>
          <c:h val="0.777361111111111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7A-41C1-AF2A-40DE6E07C9BE}"/>
              </c:ext>
            </c:extLst>
          </c:dPt>
          <c:dPt>
            <c:idx val="1"/>
            <c:bubble3D val="0"/>
            <c:spPr>
              <a:solidFill>
                <a:srgbClr val="B98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47A-41C1-AF2A-40DE6E07C9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ADMINISTRACION CCAA'!$H$33:$H$34</c:f>
              <c:strCache>
                <c:ptCount val="2"/>
                <c:pt idx="0">
                  <c:v>LABORALES FIJOS</c:v>
                </c:pt>
                <c:pt idx="1">
                  <c:v>LAB. TEMPORALES EN VACANTE</c:v>
                </c:pt>
              </c:strCache>
            </c:strRef>
          </c:cat>
          <c:val>
            <c:numRef>
              <c:f>'GRÁFICOS ADMINISTRACION CCAA'!$J$33:$J$34</c:f>
              <c:numCache>
                <c:formatCode>0%</c:formatCode>
                <c:ptCount val="2"/>
                <c:pt idx="0">
                  <c:v>0.61767233969400037</c:v>
                </c:pt>
                <c:pt idx="1">
                  <c:v>0.38232766030599968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A-41C1-AF2A-40DE6E07C9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HOMBRES</a:t>
            </a:r>
            <a:r>
              <a:rPr lang="en-US" baseline="0">
                <a:solidFill>
                  <a:sysClr val="windowText" lastClr="000000"/>
                </a:solidFill>
              </a:rPr>
              <a:t> Y MUJERES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673884514435707E-2"/>
          <c:y val="0.19949644047454504"/>
          <c:w val="0.47212270341207346"/>
          <c:h val="0.78719285622332547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8F-48ED-8ACF-BDB1E61E86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8F-48ED-8ACF-BDB1E61E8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Justicia'!$A$4:$B$4</c:f>
              <c:strCache>
                <c:ptCount val="2"/>
                <c:pt idx="0">
                  <c:v>HOMBRES</c:v>
                </c:pt>
                <c:pt idx="1">
                  <c:v>MUJERES </c:v>
                </c:pt>
              </c:strCache>
            </c:strRef>
          </c:cat>
          <c:val>
            <c:numRef>
              <c:f>'GRÁFICOS Justicia'!$A$6:$B$6</c:f>
              <c:numCache>
                <c:formatCode>0%</c:formatCode>
                <c:ptCount val="2"/>
                <c:pt idx="0">
                  <c:v>0.25271739130434784</c:v>
                </c:pt>
                <c:pt idx="1">
                  <c:v>0.74728260869565222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8F-48ED-8ACF-BDB1E61E86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17563429571318"/>
          <c:y val="0.45449001166520853"/>
          <c:w val="0.18737992125984251"/>
          <c:h val="0.17476961213181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PERSONAL</a:t>
            </a:r>
            <a:r>
              <a:rPr lang="es-ES" baseline="0">
                <a:solidFill>
                  <a:sysClr val="windowText" lastClr="000000"/>
                </a:solidFill>
              </a:rPr>
              <a:t> </a:t>
            </a:r>
            <a:r>
              <a:rPr lang="es-ES">
                <a:solidFill>
                  <a:sysClr val="windowText" lastClr="000000"/>
                </a:solidFill>
              </a:rPr>
              <a:t>FUNCIONARIO</a:t>
            </a:r>
            <a:r>
              <a:rPr lang="es-ES" baseline="0">
                <a:solidFill>
                  <a:sysClr val="windowText" lastClr="000000"/>
                </a:solidFill>
              </a:rPr>
              <a:t> Y L</a:t>
            </a:r>
            <a:r>
              <a:rPr lang="es-ES">
                <a:solidFill>
                  <a:sysClr val="windowText" lastClr="000000"/>
                </a:solidFill>
              </a:rPr>
              <a:t>ABORAL</a:t>
            </a:r>
          </a:p>
        </c:rich>
      </c:tx>
      <c:layout>
        <c:manualLayout>
          <c:xMode val="edge"/>
          <c:yMode val="edge"/>
          <c:x val="0.16834711286089238"/>
          <c:y val="1.90915451679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768963254593176"/>
          <c:y val="0.15094292173620205"/>
          <c:w val="0.4601297228148159"/>
          <c:h val="0.76714973873434222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A4-43AC-B5B8-2AFFB365706C}"/>
              </c:ext>
            </c:extLst>
          </c:dPt>
          <c:dPt>
            <c:idx val="1"/>
            <c:bubble3D val="0"/>
            <c:explosion val="3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A4-43AC-B5B8-2AFFB36570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Justicia'!$I$4:$I$5</c:f>
              <c:strCache>
                <c:ptCount val="2"/>
                <c:pt idx="0">
                  <c:v>PERSONAL FUNCIONARIO</c:v>
                </c:pt>
                <c:pt idx="1">
                  <c:v>PERSONAL LABORAL</c:v>
                </c:pt>
              </c:strCache>
            </c:strRef>
          </c:cat>
          <c:val>
            <c:numRef>
              <c:f>'GRÁFICOS Justicia'!$K$4:$K$5</c:f>
              <c:numCache>
                <c:formatCode>0%</c:formatCode>
                <c:ptCount val="2"/>
                <c:pt idx="0">
                  <c:v>0.90692934782608692</c:v>
                </c:pt>
                <c:pt idx="1">
                  <c:v>9.307065217391304E-2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4-43AC-B5B8-2AFFB36570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13157882647318"/>
          <c:y val="0.40583887091603277"/>
          <c:w val="0.37397084645979922"/>
          <c:h val="0.36265147012455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PERSONAL</a:t>
            </a:r>
            <a:r>
              <a:rPr lang="es-ES" baseline="0">
                <a:solidFill>
                  <a:sysClr val="windowText" lastClr="000000"/>
                </a:solidFill>
              </a:rPr>
              <a:t> FIJO Y PERSONAL TEMPORAL</a:t>
            </a:r>
            <a:endParaRPr lang="es-E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450043744531934"/>
          <c:y val="0.22666375036453776"/>
          <c:w val="0.42825349956255465"/>
          <c:h val="0.71375583260425768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2494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0C-4E90-A77A-71D14245ECED}"/>
              </c:ext>
            </c:extLst>
          </c:dPt>
          <c:dPt>
            <c:idx val="1"/>
            <c:bubble3D val="0"/>
            <c:spPr>
              <a:solidFill>
                <a:srgbClr val="F06C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0C-4E90-A77A-71D14245EC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'GRÁFICOS Justicia'!$A$21:$A$22</c:f>
              <c:strCache>
                <c:ptCount val="2"/>
                <c:pt idx="0">
                  <c:v>PERSONAL FIJO</c:v>
                </c:pt>
                <c:pt idx="1">
                  <c:v>PERSONAL TEMPORAL</c:v>
                </c:pt>
              </c:strCache>
            </c:strRef>
          </c:cat>
          <c:val>
            <c:numRef>
              <c:f>'GRÁFICOS Justicia'!$C$21:$C$22</c:f>
              <c:numCache>
                <c:formatCode>0%</c:formatCode>
                <c:ptCount val="2"/>
                <c:pt idx="0">
                  <c:v>0.67527173913043481</c:v>
                </c:pt>
                <c:pt idx="1">
                  <c:v>0.32472826086956524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0C-4E90-A77A-71D14245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537884</xdr:rowOff>
    </xdr:from>
    <xdr:to>
      <xdr:col>6</xdr:col>
      <xdr:colOff>201706</xdr:colOff>
      <xdr:row>14</xdr:row>
      <xdr:rowOff>179295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441509</xdr:colOff>
      <xdr:row>0</xdr:row>
      <xdr:rowOff>549091</xdr:rowOff>
    </xdr:from>
    <xdr:to>
      <xdr:col>11</xdr:col>
      <xdr:colOff>616320</xdr:colOff>
      <xdr:row>15</xdr:row>
      <xdr:rowOff>11208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16</xdr:row>
      <xdr:rowOff>0</xdr:rowOff>
    </xdr:from>
    <xdr:to>
      <xdr:col>6</xdr:col>
      <xdr:colOff>212912</xdr:colOff>
      <xdr:row>30</xdr:row>
      <xdr:rowOff>99733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437031</xdr:colOff>
      <xdr:row>15</xdr:row>
      <xdr:rowOff>186015</xdr:rowOff>
    </xdr:from>
    <xdr:to>
      <xdr:col>11</xdr:col>
      <xdr:colOff>582707</xdr:colOff>
      <xdr:row>30</xdr:row>
      <xdr:rowOff>78439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31</xdr:row>
      <xdr:rowOff>85166</xdr:rowOff>
    </xdr:from>
    <xdr:to>
      <xdr:col>6</xdr:col>
      <xdr:colOff>246529</xdr:colOff>
      <xdr:row>45</xdr:row>
      <xdr:rowOff>161366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431427</xdr:colOff>
      <xdr:row>31</xdr:row>
      <xdr:rowOff>85163</xdr:rowOff>
    </xdr:from>
    <xdr:to>
      <xdr:col>11</xdr:col>
      <xdr:colOff>605118</xdr:colOff>
      <xdr:row>45</xdr:row>
      <xdr:rowOff>161363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132789</xdr:rowOff>
    </xdr:from>
    <xdr:to>
      <xdr:col>6</xdr:col>
      <xdr:colOff>0</xdr:colOff>
      <xdr:row>16</xdr:row>
      <xdr:rowOff>151839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167247</xdr:colOff>
      <xdr:row>2</xdr:row>
      <xdr:rowOff>134471</xdr:rowOff>
    </xdr:from>
    <xdr:to>
      <xdr:col>10</xdr:col>
      <xdr:colOff>528358</xdr:colOff>
      <xdr:row>16</xdr:row>
      <xdr:rowOff>155201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17</xdr:row>
      <xdr:rowOff>131669</xdr:rowOff>
    </xdr:from>
    <xdr:to>
      <xdr:col>6</xdr:col>
      <xdr:colOff>0</xdr:colOff>
      <xdr:row>32</xdr:row>
      <xdr:rowOff>17369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162486</xdr:colOff>
      <xdr:row>17</xdr:row>
      <xdr:rowOff>149039</xdr:rowOff>
    </xdr:from>
    <xdr:to>
      <xdr:col>10</xdr:col>
      <xdr:colOff>521074</xdr:colOff>
      <xdr:row>32</xdr:row>
      <xdr:rowOff>34739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102535</xdr:rowOff>
    </xdr:from>
    <xdr:to>
      <xdr:col>6</xdr:col>
      <xdr:colOff>22412</xdr:colOff>
      <xdr:row>46</xdr:row>
      <xdr:rowOff>178735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152960</xdr:colOff>
      <xdr:row>32</xdr:row>
      <xdr:rowOff>132791</xdr:rowOff>
    </xdr:from>
    <xdr:to>
      <xdr:col>10</xdr:col>
      <xdr:colOff>532279</xdr:colOff>
      <xdr:row>47</xdr:row>
      <xdr:rowOff>18491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6</xdr:col>
      <xdr:colOff>0</xdr:colOff>
      <xdr:row>17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</xdr:colOff>
      <xdr:row>2</xdr:row>
      <xdr:rowOff>152400</xdr:rowOff>
    </xdr:from>
    <xdr:to>
      <xdr:col>11</xdr:col>
      <xdr:colOff>500062</xdr:colOff>
      <xdr:row>17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114300</xdr:rowOff>
    </xdr:from>
    <xdr:to>
      <xdr:col>6</xdr:col>
      <xdr:colOff>0</xdr:colOff>
      <xdr:row>32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71437</xdr:colOff>
      <xdr:row>17</xdr:row>
      <xdr:rowOff>114300</xdr:rowOff>
    </xdr:from>
    <xdr:to>
      <xdr:col>11</xdr:col>
      <xdr:colOff>500062</xdr:colOff>
      <xdr:row>32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141195</xdr:rowOff>
    </xdr:from>
    <xdr:to>
      <xdr:col>6</xdr:col>
      <xdr:colOff>0</xdr:colOff>
      <xdr:row>47</xdr:row>
      <xdr:rowOff>26895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60512</xdr:colOff>
      <xdr:row>32</xdr:row>
      <xdr:rowOff>144558</xdr:rowOff>
    </xdr:from>
    <xdr:to>
      <xdr:col>11</xdr:col>
      <xdr:colOff>486335</xdr:colOff>
      <xdr:row>47</xdr:row>
      <xdr:rowOff>30258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1</xdr:row>
      <xdr:rowOff>180975</xdr:rowOff>
    </xdr:from>
    <xdr:to>
      <xdr:col>11</xdr:col>
      <xdr:colOff>542925</xdr:colOff>
      <xdr:row>16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114300</xdr:rowOff>
    </xdr:from>
    <xdr:to>
      <xdr:col>6</xdr:col>
      <xdr:colOff>0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138112</xdr:colOff>
      <xdr:row>17</xdr:row>
      <xdr:rowOff>114300</xdr:rowOff>
    </xdr:from>
    <xdr:to>
      <xdr:col>11</xdr:col>
      <xdr:colOff>566737</xdr:colOff>
      <xdr:row>32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6</xdr:col>
      <xdr:colOff>0</xdr:colOff>
      <xdr:row>47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119062</xdr:colOff>
      <xdr:row>33</xdr:row>
      <xdr:rowOff>19050</xdr:rowOff>
    </xdr:from>
    <xdr:to>
      <xdr:col>11</xdr:col>
      <xdr:colOff>547687</xdr:colOff>
      <xdr:row>47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8"/>
  <sheetViews>
    <sheetView showGridLines="0" tabSelected="1" zoomScale="115" zoomScaleNormal="115" workbookViewId="0">
      <selection activeCell="N22" sqref="N22"/>
    </sheetView>
  </sheetViews>
  <sheetFormatPr baseColWidth="10" defaultRowHeight="15" x14ac:dyDescent="0.25"/>
  <cols>
    <col min="1" max="1" width="5.7109375" customWidth="1"/>
    <col min="2" max="2" width="24.7109375" customWidth="1"/>
    <col min="3" max="3" width="10.7109375" customWidth="1"/>
    <col min="4" max="4" width="16.140625" customWidth="1"/>
    <col min="5" max="5" width="14.5703125" bestFit="1" customWidth="1"/>
    <col min="7" max="7" width="23.85546875" bestFit="1" customWidth="1"/>
    <col min="8" max="8" width="15.7109375" customWidth="1"/>
    <col min="9" max="9" width="20.7109375" customWidth="1"/>
    <col min="10" max="10" width="14.5703125" bestFit="1" customWidth="1"/>
    <col min="11" max="23" width="11.42578125" style="20"/>
  </cols>
  <sheetData>
    <row r="1" spans="1:10" ht="28.5" x14ac:dyDescent="0.25">
      <c r="A1" s="20"/>
      <c r="B1" s="122" t="s">
        <v>83</v>
      </c>
      <c r="C1" s="122"/>
      <c r="D1" s="122"/>
      <c r="E1" s="122"/>
      <c r="F1" s="122"/>
      <c r="G1" s="122"/>
      <c r="H1" s="122"/>
      <c r="I1" s="122"/>
      <c r="J1" s="122"/>
    </row>
    <row r="2" spans="1:10" ht="28.5" x14ac:dyDescent="0.25">
      <c r="A2" s="20"/>
      <c r="B2" s="97"/>
      <c r="C2" s="97"/>
      <c r="D2" s="97"/>
      <c r="E2" s="97"/>
      <c r="F2" s="97"/>
      <c r="G2" s="97"/>
      <c r="H2" s="97"/>
      <c r="I2" s="97"/>
      <c r="J2" s="97"/>
    </row>
    <row r="3" spans="1:10" ht="28.5" x14ac:dyDescent="0.25">
      <c r="A3" s="20"/>
      <c r="B3" s="97"/>
      <c r="C3" s="97"/>
      <c r="D3" s="136" t="s">
        <v>93</v>
      </c>
      <c r="E3" s="136"/>
      <c r="F3" s="136"/>
      <c r="G3" s="136"/>
      <c r="H3" s="136"/>
      <c r="I3" s="97"/>
      <c r="J3" s="97"/>
    </row>
    <row r="4" spans="1:10" ht="28.5" x14ac:dyDescent="0.25">
      <c r="A4" s="20"/>
      <c r="D4" s="141" t="s">
        <v>91</v>
      </c>
      <c r="E4" s="142"/>
      <c r="F4" s="143"/>
      <c r="G4" s="137">
        <f>E9+J9+J13+J17+E13+E24+E28+J24+J28</f>
        <v>26350</v>
      </c>
      <c r="H4" s="138"/>
      <c r="I4" s="97"/>
      <c r="J4" s="97"/>
    </row>
    <row r="5" spans="1:10" ht="28.5" x14ac:dyDescent="0.25">
      <c r="A5" s="20"/>
      <c r="D5" s="141" t="s">
        <v>92</v>
      </c>
      <c r="E5" s="142"/>
      <c r="F5" s="143"/>
      <c r="G5" s="137">
        <f>E11+E15+E17+J11+J15+J19+E26+E30+J26+J30</f>
        <v>21226</v>
      </c>
      <c r="H5" s="138"/>
      <c r="I5" s="97"/>
      <c r="J5" s="97"/>
    </row>
    <row r="6" spans="1:10" ht="28.5" x14ac:dyDescent="0.25">
      <c r="A6" s="20"/>
      <c r="B6" s="97"/>
      <c r="C6" s="97"/>
      <c r="D6" s="144" t="s">
        <v>15</v>
      </c>
      <c r="E6" s="145"/>
      <c r="F6" s="146"/>
      <c r="G6" s="139">
        <f>G4+G5</f>
        <v>47576</v>
      </c>
      <c r="H6" s="140"/>
      <c r="I6" s="97"/>
      <c r="J6" s="97"/>
    </row>
    <row r="7" spans="1:10" ht="28.5" x14ac:dyDescent="0.25">
      <c r="A7" s="20"/>
      <c r="B7" s="97"/>
      <c r="C7" s="97"/>
      <c r="D7" s="97"/>
      <c r="E7" s="97"/>
      <c r="F7" s="97"/>
      <c r="G7" s="97"/>
      <c r="H7" s="97"/>
      <c r="I7" s="97"/>
      <c r="J7" s="97"/>
    </row>
    <row r="8" spans="1:10" ht="43.5" customHeight="1" x14ac:dyDescent="0.25">
      <c r="A8" s="20"/>
      <c r="B8" s="124" t="s">
        <v>44</v>
      </c>
      <c r="C8" s="124"/>
      <c r="D8" s="124"/>
      <c r="E8" s="124"/>
      <c r="F8" s="20"/>
      <c r="G8" s="129" t="s">
        <v>79</v>
      </c>
      <c r="H8" s="129"/>
      <c r="I8" s="129"/>
      <c r="J8" s="129"/>
    </row>
    <row r="9" spans="1:10" ht="14.25" customHeight="1" x14ac:dyDescent="0.25">
      <c r="A9" s="20"/>
      <c r="B9" s="131" t="s">
        <v>0</v>
      </c>
      <c r="C9" s="130">
        <f>E9+E11</f>
        <v>4562</v>
      </c>
      <c r="D9" s="135" t="s">
        <v>18</v>
      </c>
      <c r="E9" s="130">
        <v>2153</v>
      </c>
      <c r="F9" s="20"/>
      <c r="G9" s="116" t="s">
        <v>0</v>
      </c>
      <c r="H9" s="117">
        <f>J9+J11</f>
        <v>11</v>
      </c>
      <c r="I9" s="118" t="s">
        <v>18</v>
      </c>
      <c r="J9" s="119">
        <v>11</v>
      </c>
    </row>
    <row r="10" spans="1:10" ht="14.25" customHeight="1" x14ac:dyDescent="0.25">
      <c r="A10" s="20"/>
      <c r="B10" s="131"/>
      <c r="C10" s="130"/>
      <c r="D10" s="135"/>
      <c r="E10" s="130"/>
      <c r="F10" s="20"/>
      <c r="G10" s="116"/>
      <c r="H10" s="117"/>
      <c r="I10" s="118"/>
      <c r="J10" s="119"/>
    </row>
    <row r="11" spans="1:10" ht="14.25" customHeight="1" x14ac:dyDescent="0.25">
      <c r="A11" s="20"/>
      <c r="B11" s="131"/>
      <c r="C11" s="130"/>
      <c r="D11" s="134" t="s">
        <v>61</v>
      </c>
      <c r="E11" s="130">
        <v>2409</v>
      </c>
      <c r="F11" s="20"/>
      <c r="G11" s="116"/>
      <c r="H11" s="117"/>
      <c r="I11" s="120" t="s">
        <v>61</v>
      </c>
      <c r="J11" s="121">
        <v>0</v>
      </c>
    </row>
    <row r="12" spans="1:10" ht="14.25" customHeight="1" x14ac:dyDescent="0.25">
      <c r="A12" s="20"/>
      <c r="B12" s="131"/>
      <c r="C12" s="130"/>
      <c r="D12" s="134"/>
      <c r="E12" s="130"/>
      <c r="F12" s="20"/>
      <c r="G12" s="116"/>
      <c r="H12" s="117"/>
      <c r="I12" s="120"/>
      <c r="J12" s="121"/>
    </row>
    <row r="13" spans="1:10" ht="14.25" customHeight="1" x14ac:dyDescent="0.25">
      <c r="A13" s="20"/>
      <c r="B13" s="131" t="s">
        <v>5</v>
      </c>
      <c r="C13" s="130">
        <f>E13+E15</f>
        <v>7000</v>
      </c>
      <c r="D13" s="134" t="s">
        <v>6</v>
      </c>
      <c r="E13" s="130">
        <v>3593</v>
      </c>
      <c r="F13" s="20"/>
      <c r="G13" s="116" t="s">
        <v>51</v>
      </c>
      <c r="H13" s="117">
        <f>J13+J15</f>
        <v>19916</v>
      </c>
      <c r="I13" s="118" t="s">
        <v>6</v>
      </c>
      <c r="J13" s="119">
        <v>10793</v>
      </c>
    </row>
    <row r="14" spans="1:10" ht="14.25" customHeight="1" x14ac:dyDescent="0.25">
      <c r="A14" s="20"/>
      <c r="B14" s="131"/>
      <c r="C14" s="130"/>
      <c r="D14" s="134"/>
      <c r="E14" s="130"/>
      <c r="F14" s="20"/>
      <c r="G14" s="116"/>
      <c r="H14" s="117"/>
      <c r="I14" s="118"/>
      <c r="J14" s="119"/>
    </row>
    <row r="15" spans="1:10" ht="14.25" customHeight="1" x14ac:dyDescent="0.25">
      <c r="A15" s="20"/>
      <c r="B15" s="131"/>
      <c r="C15" s="130"/>
      <c r="D15" s="134" t="s">
        <v>60</v>
      </c>
      <c r="E15" s="130">
        <v>3407</v>
      </c>
      <c r="F15" s="20"/>
      <c r="G15" s="116"/>
      <c r="H15" s="117"/>
      <c r="I15" s="120" t="s">
        <v>60</v>
      </c>
      <c r="J15" s="119">
        <v>9123</v>
      </c>
    </row>
    <row r="16" spans="1:10" ht="14.25" customHeight="1" x14ac:dyDescent="0.25">
      <c r="A16" s="20"/>
      <c r="B16" s="131"/>
      <c r="C16" s="130"/>
      <c r="D16" s="134"/>
      <c r="E16" s="130"/>
      <c r="F16" s="20"/>
      <c r="G16" s="116"/>
      <c r="H16" s="117"/>
      <c r="I16" s="120"/>
      <c r="J16" s="119"/>
    </row>
    <row r="17" spans="1:10" x14ac:dyDescent="0.25">
      <c r="A17" s="20"/>
      <c r="B17" s="240" t="s">
        <v>14</v>
      </c>
      <c r="C17" s="240"/>
      <c r="D17" s="240"/>
      <c r="E17" s="130">
        <v>60</v>
      </c>
      <c r="F17" s="20"/>
      <c r="G17" s="116" t="s">
        <v>5</v>
      </c>
      <c r="H17" s="117">
        <f>J17+J19</f>
        <v>1173</v>
      </c>
      <c r="I17" s="120" t="s">
        <v>6</v>
      </c>
      <c r="J17" s="119">
        <v>196</v>
      </c>
    </row>
    <row r="18" spans="1:10" ht="11.25" customHeight="1" x14ac:dyDescent="0.25">
      <c r="A18" s="20"/>
      <c r="B18" s="240"/>
      <c r="C18" s="240"/>
      <c r="D18" s="240"/>
      <c r="E18" s="130"/>
      <c r="F18" s="20"/>
      <c r="G18" s="116"/>
      <c r="H18" s="117"/>
      <c r="I18" s="120"/>
      <c r="J18" s="119"/>
    </row>
    <row r="19" spans="1:10" ht="18.75" customHeight="1" x14ac:dyDescent="0.25">
      <c r="A19" s="20"/>
      <c r="B19" s="240"/>
      <c r="C19" s="240"/>
      <c r="D19" s="240"/>
      <c r="E19" s="130"/>
      <c r="F19" s="20"/>
      <c r="G19" s="116"/>
      <c r="H19" s="117"/>
      <c r="I19" s="120" t="s">
        <v>60</v>
      </c>
      <c r="J19" s="119">
        <v>977</v>
      </c>
    </row>
    <row r="20" spans="1:10" ht="11.25" customHeight="1" x14ac:dyDescent="0.25">
      <c r="A20" s="20"/>
      <c r="B20" s="241" t="s">
        <v>15</v>
      </c>
      <c r="C20" s="241"/>
      <c r="D20" s="241"/>
      <c r="E20" s="133">
        <f>C9+C13+E17</f>
        <v>11622</v>
      </c>
      <c r="F20" s="20"/>
      <c r="G20" s="116"/>
      <c r="H20" s="117"/>
      <c r="I20" s="120"/>
      <c r="J20" s="119"/>
    </row>
    <row r="21" spans="1:10" ht="24" customHeight="1" x14ac:dyDescent="0.25">
      <c r="A21" s="20"/>
      <c r="B21" s="241"/>
      <c r="C21" s="241"/>
      <c r="D21" s="241"/>
      <c r="E21" s="133"/>
      <c r="F21" s="20"/>
      <c r="G21" s="115" t="s">
        <v>15</v>
      </c>
      <c r="H21" s="115"/>
      <c r="I21" s="115"/>
      <c r="J21" s="50">
        <f>SUM(J9:J20)</f>
        <v>21100</v>
      </c>
    </row>
    <row r="22" spans="1:10" ht="19.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27" customHeight="1" x14ac:dyDescent="0.25">
      <c r="A23" s="20"/>
      <c r="B23" s="125" t="s">
        <v>45</v>
      </c>
      <c r="C23" s="125"/>
      <c r="D23" s="125"/>
      <c r="E23" s="125"/>
      <c r="F23" s="20"/>
      <c r="G23" s="113" t="s">
        <v>81</v>
      </c>
      <c r="H23" s="113"/>
      <c r="I23" s="113"/>
      <c r="J23" s="113"/>
    </row>
    <row r="24" spans="1:10" x14ac:dyDescent="0.25">
      <c r="A24" s="20"/>
      <c r="B24" s="126" t="s">
        <v>0</v>
      </c>
      <c r="C24" s="123">
        <f>E24+E26</f>
        <v>1335</v>
      </c>
      <c r="D24" s="127" t="s">
        <v>18</v>
      </c>
      <c r="E24" s="123">
        <v>915</v>
      </c>
      <c r="F24" s="20"/>
      <c r="G24" s="110" t="s">
        <v>0</v>
      </c>
      <c r="H24" s="112">
        <f>J24+J26</f>
        <v>13141</v>
      </c>
      <c r="I24" s="114" t="s">
        <v>18</v>
      </c>
      <c r="J24" s="112">
        <v>8475</v>
      </c>
    </row>
    <row r="25" spans="1:10" x14ac:dyDescent="0.25">
      <c r="A25" s="20"/>
      <c r="B25" s="126"/>
      <c r="C25" s="123"/>
      <c r="D25" s="127"/>
      <c r="E25" s="123"/>
      <c r="F25" s="20"/>
      <c r="G25" s="110"/>
      <c r="H25" s="112"/>
      <c r="I25" s="114"/>
      <c r="J25" s="112"/>
    </row>
    <row r="26" spans="1:10" x14ac:dyDescent="0.25">
      <c r="A26" s="20"/>
      <c r="B26" s="126"/>
      <c r="C26" s="123"/>
      <c r="D26" s="128" t="s">
        <v>61</v>
      </c>
      <c r="E26" s="123">
        <v>420</v>
      </c>
      <c r="F26" s="20"/>
      <c r="G26" s="110"/>
      <c r="H26" s="112"/>
      <c r="I26" s="111" t="s">
        <v>61</v>
      </c>
      <c r="J26" s="112">
        <v>4666</v>
      </c>
    </row>
    <row r="27" spans="1:10" x14ac:dyDescent="0.25">
      <c r="A27" s="20"/>
      <c r="B27" s="126"/>
      <c r="C27" s="123"/>
      <c r="D27" s="128"/>
      <c r="E27" s="123"/>
      <c r="F27" s="20"/>
      <c r="G27" s="110"/>
      <c r="H27" s="112"/>
      <c r="I27" s="111"/>
      <c r="J27" s="112"/>
    </row>
    <row r="28" spans="1:10" x14ac:dyDescent="0.25">
      <c r="A28" s="20"/>
      <c r="B28" s="126" t="s">
        <v>5</v>
      </c>
      <c r="C28" s="128">
        <f>E28+E30</f>
        <v>137</v>
      </c>
      <c r="D28" s="128" t="s">
        <v>6</v>
      </c>
      <c r="E28" s="123">
        <v>79</v>
      </c>
      <c r="F28" s="20"/>
      <c r="G28" s="110" t="s">
        <v>5</v>
      </c>
      <c r="H28" s="111">
        <f>J28+J30</f>
        <v>241</v>
      </c>
      <c r="I28" s="111" t="s">
        <v>6</v>
      </c>
      <c r="J28" s="112">
        <v>135</v>
      </c>
    </row>
    <row r="29" spans="1:10" x14ac:dyDescent="0.25">
      <c r="A29" s="20"/>
      <c r="B29" s="126"/>
      <c r="C29" s="128"/>
      <c r="D29" s="128"/>
      <c r="E29" s="123"/>
      <c r="F29" s="20"/>
      <c r="G29" s="110"/>
      <c r="H29" s="111"/>
      <c r="I29" s="111"/>
      <c r="J29" s="112"/>
    </row>
    <row r="30" spans="1:10" x14ac:dyDescent="0.25">
      <c r="A30" s="20"/>
      <c r="B30" s="126"/>
      <c r="C30" s="128"/>
      <c r="D30" s="128" t="s">
        <v>60</v>
      </c>
      <c r="E30" s="123">
        <v>58</v>
      </c>
      <c r="F30" s="20"/>
      <c r="G30" s="110"/>
      <c r="H30" s="111"/>
      <c r="I30" s="111" t="s">
        <v>60</v>
      </c>
      <c r="J30" s="112">
        <v>106</v>
      </c>
    </row>
    <row r="31" spans="1:10" x14ac:dyDescent="0.25">
      <c r="A31" s="20"/>
      <c r="B31" s="126"/>
      <c r="C31" s="128"/>
      <c r="D31" s="128"/>
      <c r="E31" s="123"/>
      <c r="F31" s="20"/>
      <c r="G31" s="110"/>
      <c r="H31" s="111"/>
      <c r="I31" s="111"/>
      <c r="J31" s="112"/>
    </row>
    <row r="32" spans="1:10" ht="27.75" customHeight="1" x14ac:dyDescent="0.25">
      <c r="A32" s="20"/>
      <c r="B32" s="132" t="s">
        <v>15</v>
      </c>
      <c r="C32" s="132"/>
      <c r="D32" s="132"/>
      <c r="E32" s="51">
        <f>SUM(E24:E31)</f>
        <v>1472</v>
      </c>
      <c r="F32" s="20"/>
      <c r="G32" s="109" t="s">
        <v>15</v>
      </c>
      <c r="H32" s="109"/>
      <c r="I32" s="109"/>
      <c r="J32" s="52">
        <f>H24+H28</f>
        <v>13382</v>
      </c>
    </row>
    <row r="33" spans="1:10" ht="9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5">
      <c r="A36" s="20"/>
      <c r="B36" s="41" t="s">
        <v>80</v>
      </c>
      <c r="C36" s="20"/>
      <c r="D36" s="20"/>
      <c r="E36" s="20"/>
      <c r="F36" s="20"/>
      <c r="G36" s="20"/>
      <c r="H36" s="20"/>
      <c r="I36" s="20"/>
      <c r="J36" s="20"/>
    </row>
    <row r="37" spans="1:10" x14ac:dyDescent="0.25">
      <c r="A37" s="20"/>
      <c r="B37" s="46" t="s">
        <v>77</v>
      </c>
      <c r="C37" s="46"/>
      <c r="D37" s="46"/>
      <c r="E37" s="46"/>
      <c r="F37" s="46"/>
      <c r="G37" s="46"/>
      <c r="H37" s="46"/>
      <c r="I37" s="20"/>
      <c r="J37" s="20"/>
    </row>
    <row r="38" spans="1:10" x14ac:dyDescent="0.25">
      <c r="A38" s="20"/>
      <c r="B38" s="46" t="s">
        <v>78</v>
      </c>
      <c r="C38" s="46"/>
      <c r="D38" s="46"/>
      <c r="E38" s="46"/>
      <c r="F38" s="46"/>
      <c r="G38" s="46"/>
      <c r="H38" s="46"/>
      <c r="I38" s="20"/>
      <c r="J38" s="20"/>
    </row>
    <row r="39" spans="1:10" x14ac:dyDescent="0.25">
      <c r="A39" s="20"/>
      <c r="B39" s="46"/>
      <c r="C39" s="46"/>
      <c r="D39" s="46"/>
      <c r="E39" s="46"/>
      <c r="F39" s="46"/>
      <c r="G39" s="46"/>
      <c r="H39" s="46"/>
      <c r="I39" s="20"/>
      <c r="J39" s="20"/>
    </row>
    <row r="40" spans="1:10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0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0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0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</row>
    <row r="45" spans="1:10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</row>
    <row r="46" spans="1:10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10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59" spans="1:10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spans="1:10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spans="1:10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</row>
    <row r="67" spans="1:10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</row>
    <row r="68" spans="1:10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</row>
    <row r="69" spans="1:10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spans="1:10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</row>
    <row r="71" spans="1:10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</row>
    <row r="72" spans="1:10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</row>
    <row r="73" spans="1:10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</row>
    <row r="74" spans="1:10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spans="1:10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</row>
    <row r="77" spans="1:10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</row>
    <row r="78" spans="1:10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10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</row>
    <row r="80" spans="1:10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</row>
    <row r="81" spans="1:10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</row>
    <row r="82" spans="1:10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</row>
    <row r="87" spans="1:10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</row>
    <row r="88" spans="1:10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</row>
    <row r="89" spans="1:10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</row>
    <row r="91" spans="1:10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</row>
    <row r="100" spans="1:10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0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0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0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0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0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0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10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0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0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1:10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0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0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0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0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0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1:10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0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0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0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spans="1:10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spans="1:10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spans="1:10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0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0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0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0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spans="1:10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0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</row>
    <row r="177" spans="1:10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</row>
    <row r="178" spans="1:10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</row>
    <row r="180" spans="1:10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0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</row>
    <row r="182" spans="1:10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</row>
    <row r="183" spans="1:10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</row>
    <row r="184" spans="1:10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  <row r="185" spans="1:10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10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0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</row>
    <row r="188" spans="1:10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10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</row>
    <row r="190" spans="1:10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</row>
    <row r="191" spans="1:10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10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</row>
    <row r="193" spans="1:10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10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10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10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</row>
    <row r="200" spans="1:10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</row>
    <row r="201" spans="1:10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</row>
    <row r="202" spans="1:10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spans="1:10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</row>
    <row r="204" spans="1:10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</row>
    <row r="205" spans="1:10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10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</row>
    <row r="207" spans="1:10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spans="1:10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</row>
    <row r="209" spans="1:10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10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</row>
    <row r="211" spans="1:10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</row>
    <row r="212" spans="1:10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10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</row>
    <row r="214" spans="1:10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</row>
    <row r="215" spans="1:10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</row>
    <row r="216" spans="1:10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</row>
    <row r="217" spans="1:10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10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</row>
    <row r="219" spans="1:10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</row>
    <row r="220" spans="1:10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</row>
    <row r="221" spans="1:10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</row>
    <row r="222" spans="1:10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</row>
    <row r="223" spans="1:10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</row>
    <row r="224" spans="1:10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</row>
    <row r="225" spans="1:10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</row>
    <row r="226" spans="1:10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</row>
    <row r="227" spans="1:10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</row>
    <row r="228" spans="1:10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</row>
    <row r="229" spans="1:10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</row>
    <row r="230" spans="1:10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10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</row>
    <row r="232" spans="1:10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</row>
    <row r="233" spans="1:10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</row>
    <row r="234" spans="1:10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</row>
    <row r="235" spans="1:10" x14ac:dyDescent="0.25">
      <c r="A235" s="20"/>
      <c r="B235" s="20"/>
      <c r="C235" s="20"/>
      <c r="D235" s="20"/>
      <c r="E235" s="20"/>
      <c r="F235" s="20"/>
    </row>
    <row r="236" spans="1:10" x14ac:dyDescent="0.25">
      <c r="A236" s="20"/>
      <c r="B236" s="20"/>
      <c r="C236" s="20"/>
      <c r="D236" s="20"/>
      <c r="E236" s="20"/>
      <c r="F236" s="20"/>
    </row>
    <row r="237" spans="1:10" x14ac:dyDescent="0.25">
      <c r="A237" s="20"/>
      <c r="B237" s="20"/>
      <c r="C237" s="20"/>
      <c r="D237" s="20"/>
      <c r="E237" s="20"/>
      <c r="F237" s="20"/>
    </row>
    <row r="238" spans="1:10" x14ac:dyDescent="0.25">
      <c r="A238" s="20"/>
      <c r="B238" s="20"/>
      <c r="C238" s="20"/>
      <c r="D238" s="20"/>
      <c r="E238" s="20"/>
      <c r="F238" s="20"/>
    </row>
  </sheetData>
  <mergeCells count="73">
    <mergeCell ref="E20:E21"/>
    <mergeCell ref="D3:H3"/>
    <mergeCell ref="G4:H4"/>
    <mergeCell ref="G5:H5"/>
    <mergeCell ref="G6:H6"/>
    <mergeCell ref="D4:F4"/>
    <mergeCell ref="D5:F5"/>
    <mergeCell ref="D6:F6"/>
    <mergeCell ref="B9:B12"/>
    <mergeCell ref="D9:D10"/>
    <mergeCell ref="E9:E10"/>
    <mergeCell ref="C9:C12"/>
    <mergeCell ref="D11:D12"/>
    <mergeCell ref="E11:E12"/>
    <mergeCell ref="E13:E14"/>
    <mergeCell ref="E15:E16"/>
    <mergeCell ref="B32:D32"/>
    <mergeCell ref="B13:B16"/>
    <mergeCell ref="C13:C16"/>
    <mergeCell ref="D13:D14"/>
    <mergeCell ref="D15:D16"/>
    <mergeCell ref="B17:D19"/>
    <mergeCell ref="E17:E19"/>
    <mergeCell ref="B20:D21"/>
    <mergeCell ref="B1:J1"/>
    <mergeCell ref="E30:E31"/>
    <mergeCell ref="B8:E8"/>
    <mergeCell ref="B23:E23"/>
    <mergeCell ref="B24:B27"/>
    <mergeCell ref="C24:C27"/>
    <mergeCell ref="D24:D25"/>
    <mergeCell ref="E24:E25"/>
    <mergeCell ref="D26:D27"/>
    <mergeCell ref="E26:E27"/>
    <mergeCell ref="B28:B31"/>
    <mergeCell ref="C28:C31"/>
    <mergeCell ref="D28:D29"/>
    <mergeCell ref="E28:E29"/>
    <mergeCell ref="D30:D31"/>
    <mergeCell ref="G8:J8"/>
    <mergeCell ref="G9:G12"/>
    <mergeCell ref="H9:H12"/>
    <mergeCell ref="I9:I10"/>
    <mergeCell ref="J9:J10"/>
    <mergeCell ref="I11:I12"/>
    <mergeCell ref="J11:J12"/>
    <mergeCell ref="G21:I21"/>
    <mergeCell ref="G13:G16"/>
    <mergeCell ref="H13:H16"/>
    <mergeCell ref="I13:I14"/>
    <mergeCell ref="J13:J14"/>
    <mergeCell ref="I15:I16"/>
    <mergeCell ref="J15:J16"/>
    <mergeCell ref="G17:G20"/>
    <mergeCell ref="H17:H20"/>
    <mergeCell ref="I17:I18"/>
    <mergeCell ref="J17:J18"/>
    <mergeCell ref="I19:I20"/>
    <mergeCell ref="J19:J20"/>
    <mergeCell ref="G23:J23"/>
    <mergeCell ref="G24:G27"/>
    <mergeCell ref="H24:H27"/>
    <mergeCell ref="I24:I25"/>
    <mergeCell ref="J24:J25"/>
    <mergeCell ref="I26:I27"/>
    <mergeCell ref="J26:J27"/>
    <mergeCell ref="G32:I32"/>
    <mergeCell ref="G28:G31"/>
    <mergeCell ref="H28:H31"/>
    <mergeCell ref="I28:I29"/>
    <mergeCell ref="J28:J29"/>
    <mergeCell ref="I30:I31"/>
    <mergeCell ref="J30:J31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33" sqref="A1:V33"/>
    </sheetView>
  </sheetViews>
  <sheetFormatPr baseColWidth="10" defaultRowHeight="30.75" customHeight="1" x14ac:dyDescent="0.25"/>
  <cols>
    <col min="1" max="1" width="55.85546875" style="16" customWidth="1"/>
    <col min="2" max="5" width="8.140625" style="2" customWidth="1"/>
    <col min="6" max="9" width="7.42578125" style="2" customWidth="1"/>
    <col min="10" max="11" width="8.140625" style="2" customWidth="1"/>
    <col min="12" max="12" width="8.85546875" style="2" customWidth="1"/>
    <col min="13" max="13" width="9" style="2" customWidth="1"/>
    <col min="14" max="17" width="7.140625" style="2" customWidth="1"/>
    <col min="18" max="19" width="8.28515625" style="2" customWidth="1"/>
    <col min="20" max="21" width="9.140625" style="2" customWidth="1"/>
    <col min="22" max="22" width="21" style="2" customWidth="1"/>
    <col min="23" max="28" width="11.42578125" style="24"/>
    <col min="29" max="32" width="11.42578125" style="2"/>
  </cols>
  <sheetData>
    <row r="1" spans="1:32" ht="30.75" customHeight="1" thickBot="1" x14ac:dyDescent="0.3">
      <c r="A1" s="122" t="s">
        <v>88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AC1" s="11"/>
      <c r="AD1" s="11"/>
      <c r="AE1" s="11"/>
      <c r="AF1" s="11"/>
    </row>
    <row r="2" spans="1:32" s="1" customFormat="1" ht="30.75" customHeight="1" x14ac:dyDescent="0.25">
      <c r="A2" s="165" t="s">
        <v>36</v>
      </c>
      <c r="B2" s="156" t="s">
        <v>0</v>
      </c>
      <c r="C2" s="149"/>
      <c r="D2" s="149"/>
      <c r="E2" s="149"/>
      <c r="F2" s="149"/>
      <c r="G2" s="149"/>
      <c r="H2" s="149"/>
      <c r="I2" s="150"/>
      <c r="J2" s="148" t="s">
        <v>5</v>
      </c>
      <c r="K2" s="149"/>
      <c r="L2" s="149"/>
      <c r="M2" s="149"/>
      <c r="N2" s="149"/>
      <c r="O2" s="149"/>
      <c r="P2" s="149"/>
      <c r="Q2" s="150"/>
      <c r="R2" s="158" t="s">
        <v>14</v>
      </c>
      <c r="S2" s="159"/>
      <c r="T2" s="158" t="s">
        <v>34</v>
      </c>
      <c r="U2" s="159"/>
      <c r="V2" s="162" t="s">
        <v>35</v>
      </c>
      <c r="W2" s="25"/>
      <c r="X2" s="25"/>
      <c r="Y2" s="25"/>
      <c r="Z2" s="25"/>
      <c r="AA2" s="25"/>
      <c r="AB2" s="25"/>
      <c r="AC2" s="3"/>
      <c r="AD2" s="3"/>
      <c r="AE2" s="3"/>
      <c r="AF2" s="3"/>
    </row>
    <row r="3" spans="1:32" s="1" customFormat="1" ht="30.75" customHeight="1" x14ac:dyDescent="0.25">
      <c r="A3" s="165"/>
      <c r="B3" s="157" t="s">
        <v>1</v>
      </c>
      <c r="C3" s="151"/>
      <c r="D3" s="151" t="s">
        <v>63</v>
      </c>
      <c r="E3" s="151"/>
      <c r="F3" s="151"/>
      <c r="G3" s="151"/>
      <c r="H3" s="151"/>
      <c r="I3" s="155"/>
      <c r="J3" s="154" t="s">
        <v>6</v>
      </c>
      <c r="K3" s="151"/>
      <c r="L3" s="151" t="s">
        <v>60</v>
      </c>
      <c r="M3" s="151"/>
      <c r="N3" s="151"/>
      <c r="O3" s="151"/>
      <c r="P3" s="151"/>
      <c r="Q3" s="155"/>
      <c r="R3" s="160"/>
      <c r="S3" s="161"/>
      <c r="T3" s="160"/>
      <c r="U3" s="161"/>
      <c r="V3" s="163"/>
      <c r="W3" s="25"/>
      <c r="X3" s="25"/>
      <c r="Y3" s="25"/>
      <c r="Z3" s="25"/>
      <c r="AA3" s="25"/>
      <c r="AB3" s="25"/>
      <c r="AC3" s="3"/>
      <c r="AD3" s="3"/>
      <c r="AE3" s="3"/>
      <c r="AF3" s="3"/>
    </row>
    <row r="4" spans="1:32" s="1" customFormat="1" ht="30.75" customHeight="1" x14ac:dyDescent="0.25">
      <c r="A4" s="165"/>
      <c r="B4" s="157"/>
      <c r="C4" s="151"/>
      <c r="D4" s="151" t="s">
        <v>16</v>
      </c>
      <c r="E4" s="151"/>
      <c r="F4" s="152" t="s">
        <v>4</v>
      </c>
      <c r="G4" s="152"/>
      <c r="H4" s="152" t="s">
        <v>62</v>
      </c>
      <c r="I4" s="153"/>
      <c r="J4" s="154"/>
      <c r="K4" s="151"/>
      <c r="L4" s="151" t="s">
        <v>43</v>
      </c>
      <c r="M4" s="151"/>
      <c r="N4" s="152" t="s">
        <v>4</v>
      </c>
      <c r="O4" s="152"/>
      <c r="P4" s="152" t="s">
        <v>62</v>
      </c>
      <c r="Q4" s="153"/>
      <c r="R4" s="160"/>
      <c r="S4" s="161"/>
      <c r="T4" s="160"/>
      <c r="U4" s="161"/>
      <c r="V4" s="163"/>
      <c r="W4" s="25"/>
      <c r="X4" s="25"/>
      <c r="Y4" s="25"/>
      <c r="Z4" s="25"/>
      <c r="AA4" s="25"/>
      <c r="AB4" s="25"/>
      <c r="AC4" s="3"/>
      <c r="AD4" s="3"/>
      <c r="AE4" s="3"/>
      <c r="AF4" s="3"/>
    </row>
    <row r="5" spans="1:32" s="1" customFormat="1" ht="30.75" customHeight="1" x14ac:dyDescent="0.25">
      <c r="A5" s="12"/>
      <c r="B5" s="4" t="s">
        <v>2</v>
      </c>
      <c r="C5" s="5" t="s">
        <v>3</v>
      </c>
      <c r="D5" s="6" t="s">
        <v>2</v>
      </c>
      <c r="E5" s="5" t="s">
        <v>3</v>
      </c>
      <c r="F5" s="8" t="s">
        <v>2</v>
      </c>
      <c r="G5" s="9" t="s">
        <v>3</v>
      </c>
      <c r="H5" s="8" t="s">
        <v>2</v>
      </c>
      <c r="I5" s="10" t="s">
        <v>3</v>
      </c>
      <c r="J5" s="4" t="s">
        <v>2</v>
      </c>
      <c r="K5" s="5" t="s">
        <v>3</v>
      </c>
      <c r="L5" s="6" t="s">
        <v>2</v>
      </c>
      <c r="M5" s="5" t="s">
        <v>3</v>
      </c>
      <c r="N5" s="8" t="s">
        <v>2</v>
      </c>
      <c r="O5" s="9" t="s">
        <v>3</v>
      </c>
      <c r="P5" s="8" t="s">
        <v>2</v>
      </c>
      <c r="Q5" s="10" t="s">
        <v>3</v>
      </c>
      <c r="R5" s="4" t="s">
        <v>2</v>
      </c>
      <c r="S5" s="7" t="s">
        <v>3</v>
      </c>
      <c r="T5" s="4" t="s">
        <v>2</v>
      </c>
      <c r="U5" s="7" t="s">
        <v>3</v>
      </c>
      <c r="V5" s="164"/>
      <c r="W5" s="25"/>
      <c r="X5" s="25"/>
      <c r="Y5" s="25"/>
      <c r="Z5" s="25"/>
      <c r="AA5" s="25"/>
      <c r="AB5" s="25"/>
      <c r="AC5" s="3"/>
      <c r="AD5" s="3"/>
      <c r="AE5" s="3"/>
      <c r="AF5" s="3"/>
    </row>
    <row r="6" spans="1:32" ht="30.75" customHeight="1" x14ac:dyDescent="0.25">
      <c r="A6" s="13" t="s">
        <v>7</v>
      </c>
      <c r="B6" s="61">
        <v>1</v>
      </c>
      <c r="C6" s="62">
        <v>4</v>
      </c>
      <c r="D6" s="63">
        <v>0</v>
      </c>
      <c r="E6" s="62">
        <v>0</v>
      </c>
      <c r="F6" s="64">
        <v>0</v>
      </c>
      <c r="G6" s="65">
        <v>0</v>
      </c>
      <c r="H6" s="64">
        <v>0</v>
      </c>
      <c r="I6" s="66">
        <v>0</v>
      </c>
      <c r="J6" s="61">
        <v>0</v>
      </c>
      <c r="K6" s="62">
        <v>0</v>
      </c>
      <c r="L6" s="63">
        <v>0</v>
      </c>
      <c r="M6" s="62">
        <v>0</v>
      </c>
      <c r="N6" s="64">
        <v>0</v>
      </c>
      <c r="O6" s="65">
        <v>0</v>
      </c>
      <c r="P6" s="64">
        <v>0</v>
      </c>
      <c r="Q6" s="66">
        <v>0</v>
      </c>
      <c r="R6" s="61">
        <v>11</v>
      </c>
      <c r="S6" s="67">
        <v>11</v>
      </c>
      <c r="T6" s="68">
        <v>12</v>
      </c>
      <c r="U6" s="69">
        <v>15</v>
      </c>
      <c r="V6" s="70">
        <v>27</v>
      </c>
    </row>
    <row r="7" spans="1:32" ht="30.75" customHeight="1" x14ac:dyDescent="0.25">
      <c r="A7" s="13" t="s">
        <v>8</v>
      </c>
      <c r="B7" s="61">
        <v>64</v>
      </c>
      <c r="C7" s="62">
        <v>138</v>
      </c>
      <c r="D7" s="63">
        <v>81</v>
      </c>
      <c r="E7" s="62">
        <v>142</v>
      </c>
      <c r="F7" s="64">
        <v>59</v>
      </c>
      <c r="G7" s="65">
        <v>96</v>
      </c>
      <c r="H7" s="64">
        <v>22</v>
      </c>
      <c r="I7" s="66">
        <v>46</v>
      </c>
      <c r="J7" s="61">
        <v>40</v>
      </c>
      <c r="K7" s="62">
        <v>47</v>
      </c>
      <c r="L7" s="63">
        <v>9</v>
      </c>
      <c r="M7" s="62">
        <v>32</v>
      </c>
      <c r="N7" s="64">
        <v>2</v>
      </c>
      <c r="O7" s="65">
        <v>21</v>
      </c>
      <c r="P7" s="64">
        <v>7</v>
      </c>
      <c r="Q7" s="66">
        <v>11</v>
      </c>
      <c r="R7" s="61">
        <v>0</v>
      </c>
      <c r="S7" s="67">
        <v>5</v>
      </c>
      <c r="T7" s="68">
        <v>194</v>
      </c>
      <c r="U7" s="69">
        <v>364</v>
      </c>
      <c r="V7" s="70">
        <v>558</v>
      </c>
    </row>
    <row r="8" spans="1:32" ht="30.75" customHeight="1" x14ac:dyDescent="0.25">
      <c r="A8" s="13" t="s">
        <v>40</v>
      </c>
      <c r="B8" s="61">
        <v>99</v>
      </c>
      <c r="C8" s="62">
        <v>133</v>
      </c>
      <c r="D8" s="63">
        <v>25</v>
      </c>
      <c r="E8" s="62">
        <v>90</v>
      </c>
      <c r="F8" s="64">
        <v>14</v>
      </c>
      <c r="G8" s="65">
        <v>55</v>
      </c>
      <c r="H8" s="64">
        <v>11</v>
      </c>
      <c r="I8" s="66">
        <v>35</v>
      </c>
      <c r="J8" s="61">
        <v>9</v>
      </c>
      <c r="K8" s="62">
        <v>25</v>
      </c>
      <c r="L8" s="63">
        <v>7</v>
      </c>
      <c r="M8" s="62">
        <v>6</v>
      </c>
      <c r="N8" s="64">
        <v>3</v>
      </c>
      <c r="O8" s="65">
        <v>2</v>
      </c>
      <c r="P8" s="64">
        <v>4</v>
      </c>
      <c r="Q8" s="66">
        <v>4</v>
      </c>
      <c r="R8" s="61">
        <v>2</v>
      </c>
      <c r="S8" s="67">
        <v>2</v>
      </c>
      <c r="T8" s="68">
        <v>142</v>
      </c>
      <c r="U8" s="69">
        <v>256</v>
      </c>
      <c r="V8" s="70">
        <v>398</v>
      </c>
    </row>
    <row r="9" spans="1:32" ht="30.75" customHeight="1" x14ac:dyDescent="0.25">
      <c r="A9" s="13" t="s">
        <v>46</v>
      </c>
      <c r="B9" s="61">
        <v>33</v>
      </c>
      <c r="C9" s="62">
        <v>61</v>
      </c>
      <c r="D9" s="63">
        <v>31</v>
      </c>
      <c r="E9" s="62">
        <v>87</v>
      </c>
      <c r="F9" s="64">
        <v>19</v>
      </c>
      <c r="G9" s="65">
        <v>50</v>
      </c>
      <c r="H9" s="64">
        <v>12</v>
      </c>
      <c r="I9" s="66">
        <v>37</v>
      </c>
      <c r="J9" s="61">
        <v>11</v>
      </c>
      <c r="K9" s="62">
        <v>21</v>
      </c>
      <c r="L9" s="63">
        <v>3</v>
      </c>
      <c r="M9" s="62">
        <v>6</v>
      </c>
      <c r="N9" s="64">
        <v>2</v>
      </c>
      <c r="O9" s="65">
        <v>2</v>
      </c>
      <c r="P9" s="64">
        <v>1</v>
      </c>
      <c r="Q9" s="66">
        <v>4</v>
      </c>
      <c r="R9" s="61">
        <v>2</v>
      </c>
      <c r="S9" s="67">
        <v>3</v>
      </c>
      <c r="T9" s="68">
        <v>80</v>
      </c>
      <c r="U9" s="69">
        <v>178</v>
      </c>
      <c r="V9" s="70">
        <v>258</v>
      </c>
    </row>
    <row r="10" spans="1:32" ht="30.75" customHeight="1" x14ac:dyDescent="0.25">
      <c r="A10" s="13" t="s">
        <v>84</v>
      </c>
      <c r="B10" s="61">
        <v>45</v>
      </c>
      <c r="C10" s="62">
        <v>67</v>
      </c>
      <c r="D10" s="63">
        <v>36</v>
      </c>
      <c r="E10" s="62">
        <v>78</v>
      </c>
      <c r="F10" s="64">
        <v>13</v>
      </c>
      <c r="G10" s="65">
        <v>41</v>
      </c>
      <c r="H10" s="64">
        <v>23</v>
      </c>
      <c r="I10" s="66">
        <v>37</v>
      </c>
      <c r="J10" s="61">
        <v>4</v>
      </c>
      <c r="K10" s="62">
        <v>3</v>
      </c>
      <c r="L10" s="63">
        <v>0</v>
      </c>
      <c r="M10" s="62">
        <v>3</v>
      </c>
      <c r="N10" s="64">
        <v>0</v>
      </c>
      <c r="O10" s="65">
        <v>1</v>
      </c>
      <c r="P10" s="64">
        <v>0</v>
      </c>
      <c r="Q10" s="66">
        <v>2</v>
      </c>
      <c r="R10" s="61">
        <v>3</v>
      </c>
      <c r="S10" s="67">
        <v>2</v>
      </c>
      <c r="T10" s="68">
        <v>88</v>
      </c>
      <c r="U10" s="69">
        <v>153</v>
      </c>
      <c r="V10" s="70">
        <v>241</v>
      </c>
    </row>
    <row r="11" spans="1:32" ht="30.75" customHeight="1" x14ac:dyDescent="0.25">
      <c r="A11" s="13" t="s">
        <v>9</v>
      </c>
      <c r="B11" s="61">
        <v>61</v>
      </c>
      <c r="C11" s="62">
        <v>103</v>
      </c>
      <c r="D11" s="63">
        <v>31</v>
      </c>
      <c r="E11" s="62">
        <v>92</v>
      </c>
      <c r="F11" s="64">
        <v>21</v>
      </c>
      <c r="G11" s="65">
        <v>68</v>
      </c>
      <c r="H11" s="64">
        <v>10</v>
      </c>
      <c r="I11" s="66">
        <v>24</v>
      </c>
      <c r="J11" s="61">
        <v>10</v>
      </c>
      <c r="K11" s="62">
        <v>39</v>
      </c>
      <c r="L11" s="63">
        <v>3</v>
      </c>
      <c r="M11" s="62">
        <v>9</v>
      </c>
      <c r="N11" s="64">
        <v>1</v>
      </c>
      <c r="O11" s="65">
        <v>4</v>
      </c>
      <c r="P11" s="64">
        <v>2</v>
      </c>
      <c r="Q11" s="66">
        <v>5</v>
      </c>
      <c r="R11" s="61">
        <v>2</v>
      </c>
      <c r="S11" s="67">
        <v>1</v>
      </c>
      <c r="T11" s="68">
        <v>107</v>
      </c>
      <c r="U11" s="69">
        <v>244</v>
      </c>
      <c r="V11" s="70">
        <v>351</v>
      </c>
    </row>
    <row r="12" spans="1:32" ht="30.75" customHeight="1" x14ac:dyDescent="0.25">
      <c r="A12" s="13" t="s">
        <v>10</v>
      </c>
      <c r="B12" s="61">
        <v>69</v>
      </c>
      <c r="C12" s="62">
        <v>174</v>
      </c>
      <c r="D12" s="63">
        <v>66</v>
      </c>
      <c r="E12" s="62">
        <v>240</v>
      </c>
      <c r="F12" s="64">
        <v>51</v>
      </c>
      <c r="G12" s="65">
        <v>182</v>
      </c>
      <c r="H12" s="64">
        <v>15</v>
      </c>
      <c r="I12" s="66">
        <v>58</v>
      </c>
      <c r="J12" s="61">
        <v>119</v>
      </c>
      <c r="K12" s="62">
        <v>427</v>
      </c>
      <c r="L12" s="63">
        <v>151</v>
      </c>
      <c r="M12" s="62">
        <v>636</v>
      </c>
      <c r="N12" s="64">
        <v>113</v>
      </c>
      <c r="O12" s="65">
        <v>491</v>
      </c>
      <c r="P12" s="64">
        <v>38</v>
      </c>
      <c r="Q12" s="66">
        <v>145</v>
      </c>
      <c r="R12" s="61">
        <v>1</v>
      </c>
      <c r="S12" s="67">
        <v>2</v>
      </c>
      <c r="T12" s="68">
        <v>406</v>
      </c>
      <c r="U12" s="69">
        <v>1479</v>
      </c>
      <c r="V12" s="70">
        <v>1885</v>
      </c>
    </row>
    <row r="13" spans="1:32" ht="30.75" customHeight="1" x14ac:dyDescent="0.25">
      <c r="A13" s="13" t="s">
        <v>85</v>
      </c>
      <c r="B13" s="61">
        <v>244</v>
      </c>
      <c r="C13" s="62">
        <v>103</v>
      </c>
      <c r="D13" s="63">
        <v>133</v>
      </c>
      <c r="E13" s="62">
        <v>142</v>
      </c>
      <c r="F13" s="64">
        <v>71</v>
      </c>
      <c r="G13" s="65">
        <v>88</v>
      </c>
      <c r="H13" s="64">
        <v>62</v>
      </c>
      <c r="I13" s="66">
        <v>54</v>
      </c>
      <c r="J13" s="61">
        <v>197</v>
      </c>
      <c r="K13" s="62">
        <v>15</v>
      </c>
      <c r="L13" s="63">
        <v>120</v>
      </c>
      <c r="M13" s="62">
        <v>9</v>
      </c>
      <c r="N13" s="64">
        <v>103</v>
      </c>
      <c r="O13" s="65">
        <v>5</v>
      </c>
      <c r="P13" s="64">
        <v>17</v>
      </c>
      <c r="Q13" s="66">
        <v>4</v>
      </c>
      <c r="R13" s="61">
        <v>2</v>
      </c>
      <c r="S13" s="67">
        <v>3</v>
      </c>
      <c r="T13" s="68">
        <v>696</v>
      </c>
      <c r="U13" s="69">
        <v>272</v>
      </c>
      <c r="V13" s="70">
        <v>968</v>
      </c>
    </row>
    <row r="14" spans="1:32" ht="30.75" customHeight="1" x14ac:dyDescent="0.25">
      <c r="A14" s="13" t="s">
        <v>11</v>
      </c>
      <c r="B14" s="61">
        <v>113</v>
      </c>
      <c r="C14" s="62">
        <v>114</v>
      </c>
      <c r="D14" s="63">
        <v>53</v>
      </c>
      <c r="E14" s="62">
        <v>156</v>
      </c>
      <c r="F14" s="64">
        <v>37</v>
      </c>
      <c r="G14" s="65">
        <v>91</v>
      </c>
      <c r="H14" s="64">
        <v>16</v>
      </c>
      <c r="I14" s="66">
        <v>65</v>
      </c>
      <c r="J14" s="61">
        <v>29</v>
      </c>
      <c r="K14" s="62">
        <v>24</v>
      </c>
      <c r="L14" s="63">
        <v>16</v>
      </c>
      <c r="M14" s="62">
        <v>14</v>
      </c>
      <c r="N14" s="64">
        <v>13</v>
      </c>
      <c r="O14" s="65">
        <v>8</v>
      </c>
      <c r="P14" s="64">
        <v>3</v>
      </c>
      <c r="Q14" s="66">
        <v>6</v>
      </c>
      <c r="R14" s="61">
        <v>3</v>
      </c>
      <c r="S14" s="67">
        <v>0</v>
      </c>
      <c r="T14" s="68">
        <v>214</v>
      </c>
      <c r="U14" s="69">
        <v>308</v>
      </c>
      <c r="V14" s="70">
        <v>522</v>
      </c>
    </row>
    <row r="15" spans="1:32" ht="30.75" customHeight="1" x14ac:dyDescent="0.25">
      <c r="A15" s="13" t="s">
        <v>12</v>
      </c>
      <c r="B15" s="61">
        <v>19</v>
      </c>
      <c r="C15" s="62">
        <v>69</v>
      </c>
      <c r="D15" s="63">
        <v>39</v>
      </c>
      <c r="E15" s="62">
        <v>201</v>
      </c>
      <c r="F15" s="64">
        <v>30</v>
      </c>
      <c r="G15" s="65">
        <v>152</v>
      </c>
      <c r="H15" s="64">
        <v>9</v>
      </c>
      <c r="I15" s="66">
        <v>49</v>
      </c>
      <c r="J15" s="61">
        <v>88</v>
      </c>
      <c r="K15" s="62">
        <v>462</v>
      </c>
      <c r="L15" s="63">
        <v>93</v>
      </c>
      <c r="M15" s="62">
        <v>454</v>
      </c>
      <c r="N15" s="64">
        <v>63</v>
      </c>
      <c r="O15" s="65">
        <v>283</v>
      </c>
      <c r="P15" s="64">
        <v>30</v>
      </c>
      <c r="Q15" s="66">
        <v>171</v>
      </c>
      <c r="R15" s="61">
        <v>0</v>
      </c>
      <c r="S15" s="67">
        <v>3</v>
      </c>
      <c r="T15" s="68">
        <v>239</v>
      </c>
      <c r="U15" s="69">
        <v>1189</v>
      </c>
      <c r="V15" s="70">
        <v>1428</v>
      </c>
    </row>
    <row r="16" spans="1:32" ht="30.75" customHeight="1" x14ac:dyDescent="0.25">
      <c r="A16" s="13" t="s">
        <v>13</v>
      </c>
      <c r="B16" s="61">
        <v>30</v>
      </c>
      <c r="C16" s="62">
        <v>55</v>
      </c>
      <c r="D16" s="63">
        <v>21</v>
      </c>
      <c r="E16" s="62">
        <v>55</v>
      </c>
      <c r="F16" s="64">
        <v>16</v>
      </c>
      <c r="G16" s="65">
        <v>36</v>
      </c>
      <c r="H16" s="64">
        <v>5</v>
      </c>
      <c r="I16" s="66">
        <v>19</v>
      </c>
      <c r="J16" s="61">
        <v>78</v>
      </c>
      <c r="K16" s="62">
        <v>39</v>
      </c>
      <c r="L16" s="63">
        <v>57</v>
      </c>
      <c r="M16" s="62">
        <v>30</v>
      </c>
      <c r="N16" s="64">
        <v>35</v>
      </c>
      <c r="O16" s="65">
        <v>19</v>
      </c>
      <c r="P16" s="64">
        <v>22</v>
      </c>
      <c r="Q16" s="66">
        <v>11</v>
      </c>
      <c r="R16" s="61">
        <v>2</v>
      </c>
      <c r="S16" s="67">
        <v>0</v>
      </c>
      <c r="T16" s="68">
        <v>188</v>
      </c>
      <c r="U16" s="69">
        <v>179</v>
      </c>
      <c r="V16" s="70">
        <v>367</v>
      </c>
    </row>
    <row r="17" spans="1:32" ht="30.75" customHeight="1" x14ac:dyDescent="0.25">
      <c r="A17" s="14" t="s">
        <v>24</v>
      </c>
      <c r="B17" s="61">
        <v>0</v>
      </c>
      <c r="C17" s="62">
        <v>0</v>
      </c>
      <c r="D17" s="63">
        <v>0</v>
      </c>
      <c r="E17" s="62">
        <v>0</v>
      </c>
      <c r="F17" s="64">
        <v>0</v>
      </c>
      <c r="G17" s="65">
        <v>0</v>
      </c>
      <c r="H17" s="64">
        <v>0</v>
      </c>
      <c r="I17" s="66">
        <v>0</v>
      </c>
      <c r="J17" s="61">
        <v>0</v>
      </c>
      <c r="K17" s="62">
        <v>2</v>
      </c>
      <c r="L17" s="63">
        <v>0</v>
      </c>
      <c r="M17" s="62">
        <v>0</v>
      </c>
      <c r="N17" s="64">
        <v>0</v>
      </c>
      <c r="O17" s="65">
        <v>0</v>
      </c>
      <c r="P17" s="64">
        <v>0</v>
      </c>
      <c r="Q17" s="66">
        <v>0</v>
      </c>
      <c r="R17" s="61">
        <v>0</v>
      </c>
      <c r="S17" s="67">
        <v>0</v>
      </c>
      <c r="T17" s="68">
        <v>0</v>
      </c>
      <c r="U17" s="69">
        <v>2</v>
      </c>
      <c r="V17" s="70">
        <v>2</v>
      </c>
    </row>
    <row r="18" spans="1:32" ht="30.75" customHeight="1" x14ac:dyDescent="0.25">
      <c r="A18" s="14" t="s">
        <v>21</v>
      </c>
      <c r="B18" s="61">
        <v>28</v>
      </c>
      <c r="C18" s="62">
        <v>46</v>
      </c>
      <c r="D18" s="63">
        <v>10</v>
      </c>
      <c r="E18" s="62">
        <v>53</v>
      </c>
      <c r="F18" s="64">
        <v>8</v>
      </c>
      <c r="G18" s="65">
        <v>39</v>
      </c>
      <c r="H18" s="64">
        <v>2</v>
      </c>
      <c r="I18" s="66">
        <v>14</v>
      </c>
      <c r="J18" s="61">
        <v>35</v>
      </c>
      <c r="K18" s="62">
        <v>56</v>
      </c>
      <c r="L18" s="63">
        <v>4</v>
      </c>
      <c r="M18" s="62">
        <v>5</v>
      </c>
      <c r="N18" s="64">
        <v>0</v>
      </c>
      <c r="O18" s="65">
        <v>1</v>
      </c>
      <c r="P18" s="64">
        <v>4</v>
      </c>
      <c r="Q18" s="66">
        <v>4</v>
      </c>
      <c r="R18" s="61">
        <v>0</v>
      </c>
      <c r="S18" s="67">
        <v>0</v>
      </c>
      <c r="T18" s="68">
        <v>77</v>
      </c>
      <c r="U18" s="69">
        <v>160</v>
      </c>
      <c r="V18" s="70">
        <v>237</v>
      </c>
    </row>
    <row r="19" spans="1:32" ht="30.75" customHeight="1" x14ac:dyDescent="0.25">
      <c r="A19" s="14" t="s">
        <v>22</v>
      </c>
      <c r="B19" s="61">
        <v>10</v>
      </c>
      <c r="C19" s="62">
        <v>17</v>
      </c>
      <c r="D19" s="63">
        <v>8</v>
      </c>
      <c r="E19" s="62">
        <v>12</v>
      </c>
      <c r="F19" s="64">
        <v>6</v>
      </c>
      <c r="G19" s="65">
        <v>9</v>
      </c>
      <c r="H19" s="64">
        <v>2</v>
      </c>
      <c r="I19" s="66">
        <v>3</v>
      </c>
      <c r="J19" s="61">
        <v>2</v>
      </c>
      <c r="K19" s="62">
        <v>2</v>
      </c>
      <c r="L19" s="63">
        <v>0</v>
      </c>
      <c r="M19" s="62">
        <v>1</v>
      </c>
      <c r="N19" s="64">
        <v>0</v>
      </c>
      <c r="O19" s="65">
        <v>0</v>
      </c>
      <c r="P19" s="64">
        <v>0</v>
      </c>
      <c r="Q19" s="66">
        <v>1</v>
      </c>
      <c r="R19" s="61">
        <v>0</v>
      </c>
      <c r="S19" s="67">
        <v>0</v>
      </c>
      <c r="T19" s="68">
        <v>20</v>
      </c>
      <c r="U19" s="69">
        <v>32</v>
      </c>
      <c r="V19" s="70">
        <v>52</v>
      </c>
    </row>
    <row r="20" spans="1:32" ht="30.75" customHeight="1" x14ac:dyDescent="0.25">
      <c r="A20" s="14" t="s">
        <v>23</v>
      </c>
      <c r="B20" s="61">
        <v>33</v>
      </c>
      <c r="C20" s="62">
        <v>82</v>
      </c>
      <c r="D20" s="63">
        <v>50</v>
      </c>
      <c r="E20" s="62">
        <v>155</v>
      </c>
      <c r="F20" s="64">
        <v>29</v>
      </c>
      <c r="G20" s="65">
        <v>82</v>
      </c>
      <c r="H20" s="64">
        <v>21</v>
      </c>
      <c r="I20" s="66">
        <v>73</v>
      </c>
      <c r="J20" s="61">
        <v>7</v>
      </c>
      <c r="K20" s="62">
        <v>16</v>
      </c>
      <c r="L20" s="63">
        <v>3</v>
      </c>
      <c r="M20" s="62">
        <v>7</v>
      </c>
      <c r="N20" s="64">
        <v>2</v>
      </c>
      <c r="O20" s="65">
        <v>3</v>
      </c>
      <c r="P20" s="64">
        <v>1</v>
      </c>
      <c r="Q20" s="66">
        <v>4</v>
      </c>
      <c r="R20" s="61">
        <v>0</v>
      </c>
      <c r="S20" s="67">
        <v>0</v>
      </c>
      <c r="T20" s="68">
        <v>93</v>
      </c>
      <c r="U20" s="69">
        <v>260</v>
      </c>
      <c r="V20" s="70">
        <v>353</v>
      </c>
    </row>
    <row r="21" spans="1:32" ht="30.75" customHeight="1" x14ac:dyDescent="0.25">
      <c r="A21" s="14" t="s">
        <v>33</v>
      </c>
      <c r="B21" s="61">
        <v>6</v>
      </c>
      <c r="C21" s="62">
        <v>0</v>
      </c>
      <c r="D21" s="63">
        <v>123</v>
      </c>
      <c r="E21" s="62">
        <v>9</v>
      </c>
      <c r="F21" s="64">
        <v>118</v>
      </c>
      <c r="G21" s="65">
        <v>4</v>
      </c>
      <c r="H21" s="64">
        <v>5</v>
      </c>
      <c r="I21" s="66">
        <v>5</v>
      </c>
      <c r="J21" s="61">
        <v>325</v>
      </c>
      <c r="K21" s="62">
        <v>57</v>
      </c>
      <c r="L21" s="63">
        <v>91</v>
      </c>
      <c r="M21" s="62">
        <v>16</v>
      </c>
      <c r="N21" s="64">
        <v>52</v>
      </c>
      <c r="O21" s="65">
        <v>3</v>
      </c>
      <c r="P21" s="64">
        <v>39</v>
      </c>
      <c r="Q21" s="66">
        <v>13</v>
      </c>
      <c r="R21" s="61">
        <v>0</v>
      </c>
      <c r="S21" s="67">
        <v>0</v>
      </c>
      <c r="T21" s="68">
        <v>545</v>
      </c>
      <c r="U21" s="69">
        <v>82</v>
      </c>
      <c r="V21" s="70">
        <v>627</v>
      </c>
    </row>
    <row r="22" spans="1:32" ht="30.75" customHeight="1" x14ac:dyDescent="0.25">
      <c r="A22" s="14" t="s">
        <v>25</v>
      </c>
      <c r="B22" s="61">
        <v>0</v>
      </c>
      <c r="C22" s="62">
        <v>0</v>
      </c>
      <c r="D22" s="63">
        <v>1</v>
      </c>
      <c r="E22" s="62">
        <v>1</v>
      </c>
      <c r="F22" s="64">
        <v>1</v>
      </c>
      <c r="G22" s="65">
        <v>1</v>
      </c>
      <c r="H22" s="64">
        <v>0</v>
      </c>
      <c r="I22" s="66">
        <v>0</v>
      </c>
      <c r="J22" s="61">
        <v>8</v>
      </c>
      <c r="K22" s="62">
        <v>8</v>
      </c>
      <c r="L22" s="63">
        <v>5</v>
      </c>
      <c r="M22" s="62">
        <v>2</v>
      </c>
      <c r="N22" s="64">
        <v>5</v>
      </c>
      <c r="O22" s="65">
        <v>2</v>
      </c>
      <c r="P22" s="64">
        <v>0</v>
      </c>
      <c r="Q22" s="66">
        <v>0</v>
      </c>
      <c r="R22" s="61">
        <v>0</v>
      </c>
      <c r="S22" s="67">
        <v>0</v>
      </c>
      <c r="T22" s="68">
        <v>14</v>
      </c>
      <c r="U22" s="69">
        <v>11</v>
      </c>
      <c r="V22" s="70">
        <v>25</v>
      </c>
    </row>
    <row r="23" spans="1:32" ht="30.75" customHeight="1" x14ac:dyDescent="0.25">
      <c r="A23" s="14" t="s">
        <v>31</v>
      </c>
      <c r="B23" s="61">
        <v>0</v>
      </c>
      <c r="C23" s="62">
        <v>0</v>
      </c>
      <c r="D23" s="63">
        <v>0</v>
      </c>
      <c r="E23" s="62">
        <v>3</v>
      </c>
      <c r="F23" s="64">
        <v>0</v>
      </c>
      <c r="G23" s="65">
        <v>3</v>
      </c>
      <c r="H23" s="64">
        <v>0</v>
      </c>
      <c r="I23" s="66">
        <v>0</v>
      </c>
      <c r="J23" s="61">
        <v>39</v>
      </c>
      <c r="K23" s="62">
        <v>19</v>
      </c>
      <c r="L23" s="63">
        <v>22</v>
      </c>
      <c r="M23" s="62">
        <v>17</v>
      </c>
      <c r="N23" s="64">
        <v>5</v>
      </c>
      <c r="O23" s="65">
        <v>4</v>
      </c>
      <c r="P23" s="64">
        <v>17</v>
      </c>
      <c r="Q23" s="66">
        <v>13</v>
      </c>
      <c r="R23" s="61">
        <v>0</v>
      </c>
      <c r="S23" s="67">
        <v>0</v>
      </c>
      <c r="T23" s="68">
        <v>61</v>
      </c>
      <c r="U23" s="69">
        <v>39</v>
      </c>
      <c r="V23" s="70">
        <v>100</v>
      </c>
    </row>
    <row r="24" spans="1:32" ht="30.75" customHeight="1" x14ac:dyDescent="0.25">
      <c r="A24" s="14" t="s">
        <v>26</v>
      </c>
      <c r="B24" s="61">
        <v>0</v>
      </c>
      <c r="C24" s="62">
        <v>0</v>
      </c>
      <c r="D24" s="63">
        <v>1</v>
      </c>
      <c r="E24" s="62">
        <v>1</v>
      </c>
      <c r="F24" s="64">
        <v>1</v>
      </c>
      <c r="G24" s="65">
        <v>1</v>
      </c>
      <c r="H24" s="64">
        <v>0</v>
      </c>
      <c r="I24" s="66">
        <v>0</v>
      </c>
      <c r="J24" s="61">
        <v>0</v>
      </c>
      <c r="K24" s="62">
        <v>1</v>
      </c>
      <c r="L24" s="63">
        <v>0</v>
      </c>
      <c r="M24" s="62">
        <v>2</v>
      </c>
      <c r="N24" s="64">
        <v>0</v>
      </c>
      <c r="O24" s="65">
        <v>2</v>
      </c>
      <c r="P24" s="64">
        <v>0</v>
      </c>
      <c r="Q24" s="66">
        <v>0</v>
      </c>
      <c r="R24" s="61">
        <v>0</v>
      </c>
      <c r="S24" s="67">
        <v>0</v>
      </c>
      <c r="T24" s="68">
        <v>1</v>
      </c>
      <c r="U24" s="69">
        <v>4</v>
      </c>
      <c r="V24" s="70">
        <v>5</v>
      </c>
    </row>
    <row r="25" spans="1:32" ht="30.75" customHeight="1" x14ac:dyDescent="0.25">
      <c r="A25" s="14" t="s">
        <v>27</v>
      </c>
      <c r="B25" s="61">
        <v>2</v>
      </c>
      <c r="C25" s="62">
        <v>0</v>
      </c>
      <c r="D25" s="63">
        <v>1</v>
      </c>
      <c r="E25" s="62">
        <v>1</v>
      </c>
      <c r="F25" s="64">
        <v>1</v>
      </c>
      <c r="G25" s="65">
        <v>0</v>
      </c>
      <c r="H25" s="64">
        <v>0</v>
      </c>
      <c r="I25" s="66">
        <v>1</v>
      </c>
      <c r="J25" s="61">
        <v>0</v>
      </c>
      <c r="K25" s="62">
        <v>0</v>
      </c>
      <c r="L25" s="63">
        <v>1</v>
      </c>
      <c r="M25" s="62">
        <v>0</v>
      </c>
      <c r="N25" s="64">
        <v>1</v>
      </c>
      <c r="O25" s="65">
        <v>0</v>
      </c>
      <c r="P25" s="64">
        <v>0</v>
      </c>
      <c r="Q25" s="66">
        <v>0</v>
      </c>
      <c r="R25" s="61">
        <v>0</v>
      </c>
      <c r="S25" s="67">
        <v>0</v>
      </c>
      <c r="T25" s="68">
        <v>4</v>
      </c>
      <c r="U25" s="69">
        <v>1</v>
      </c>
      <c r="V25" s="70">
        <v>5</v>
      </c>
    </row>
    <row r="26" spans="1:32" ht="30.75" customHeight="1" x14ac:dyDescent="0.25">
      <c r="A26" s="14" t="s">
        <v>30</v>
      </c>
      <c r="B26" s="61">
        <v>3</v>
      </c>
      <c r="C26" s="62">
        <v>11</v>
      </c>
      <c r="D26" s="63">
        <v>22</v>
      </c>
      <c r="E26" s="62">
        <v>65</v>
      </c>
      <c r="F26" s="64">
        <v>19</v>
      </c>
      <c r="G26" s="65">
        <v>45</v>
      </c>
      <c r="H26" s="64">
        <v>3</v>
      </c>
      <c r="I26" s="66">
        <v>20</v>
      </c>
      <c r="J26" s="61">
        <v>119</v>
      </c>
      <c r="K26" s="62">
        <v>1090</v>
      </c>
      <c r="L26" s="63">
        <v>160</v>
      </c>
      <c r="M26" s="62">
        <v>1338</v>
      </c>
      <c r="N26" s="64">
        <v>97</v>
      </c>
      <c r="O26" s="65">
        <v>836</v>
      </c>
      <c r="P26" s="64">
        <v>63</v>
      </c>
      <c r="Q26" s="66">
        <v>502</v>
      </c>
      <c r="R26" s="61">
        <v>0</v>
      </c>
      <c r="S26" s="67">
        <v>0</v>
      </c>
      <c r="T26" s="68">
        <v>304</v>
      </c>
      <c r="U26" s="69">
        <v>2504</v>
      </c>
      <c r="V26" s="70">
        <v>2808</v>
      </c>
    </row>
    <row r="27" spans="1:32" ht="30.75" customHeight="1" x14ac:dyDescent="0.25">
      <c r="A27" s="14" t="s">
        <v>29</v>
      </c>
      <c r="B27" s="61">
        <v>25</v>
      </c>
      <c r="C27" s="62">
        <v>70</v>
      </c>
      <c r="D27" s="63">
        <v>13</v>
      </c>
      <c r="E27" s="62">
        <v>49</v>
      </c>
      <c r="F27" s="64">
        <v>11</v>
      </c>
      <c r="G27" s="65">
        <v>34</v>
      </c>
      <c r="H27" s="64">
        <v>2</v>
      </c>
      <c r="I27" s="66">
        <v>15</v>
      </c>
      <c r="J27" s="61">
        <v>7</v>
      </c>
      <c r="K27" s="62">
        <v>15</v>
      </c>
      <c r="L27" s="63">
        <v>2</v>
      </c>
      <c r="M27" s="62">
        <v>7</v>
      </c>
      <c r="N27" s="64">
        <v>1</v>
      </c>
      <c r="O27" s="65">
        <v>3</v>
      </c>
      <c r="P27" s="64">
        <v>1</v>
      </c>
      <c r="Q27" s="66">
        <v>4</v>
      </c>
      <c r="R27" s="61">
        <v>0</v>
      </c>
      <c r="S27" s="67">
        <v>0</v>
      </c>
      <c r="T27" s="68">
        <v>47</v>
      </c>
      <c r="U27" s="69">
        <v>141</v>
      </c>
      <c r="V27" s="70">
        <v>188</v>
      </c>
    </row>
    <row r="28" spans="1:32" ht="30.75" customHeight="1" x14ac:dyDescent="0.25">
      <c r="A28" s="14" t="s">
        <v>32</v>
      </c>
      <c r="B28" s="61">
        <v>3</v>
      </c>
      <c r="C28" s="62">
        <v>6</v>
      </c>
      <c r="D28" s="63">
        <v>3</v>
      </c>
      <c r="E28" s="62">
        <v>11</v>
      </c>
      <c r="F28" s="64">
        <v>1</v>
      </c>
      <c r="G28" s="65">
        <v>8</v>
      </c>
      <c r="H28" s="64">
        <v>1</v>
      </c>
      <c r="I28" s="66">
        <v>3</v>
      </c>
      <c r="J28" s="61">
        <v>11</v>
      </c>
      <c r="K28" s="62">
        <v>15</v>
      </c>
      <c r="L28" s="63">
        <v>1</v>
      </c>
      <c r="M28" s="62">
        <v>5</v>
      </c>
      <c r="N28" s="64">
        <v>0</v>
      </c>
      <c r="O28" s="65">
        <v>1</v>
      </c>
      <c r="P28" s="64">
        <v>1</v>
      </c>
      <c r="Q28" s="66">
        <v>4</v>
      </c>
      <c r="R28" s="61">
        <v>0</v>
      </c>
      <c r="S28" s="67">
        <v>0</v>
      </c>
      <c r="T28" s="68">
        <v>18</v>
      </c>
      <c r="U28" s="69">
        <v>37</v>
      </c>
      <c r="V28" s="70">
        <v>55</v>
      </c>
      <c r="W28" s="44"/>
      <c r="X28" s="44"/>
      <c r="Y28" s="44"/>
      <c r="Z28" s="44"/>
      <c r="AA28" s="44"/>
      <c r="AB28" s="44"/>
      <c r="AC28" s="11"/>
      <c r="AD28" s="11"/>
      <c r="AE28" s="11"/>
      <c r="AF28" s="11"/>
    </row>
    <row r="29" spans="1:32" ht="30.75" customHeight="1" x14ac:dyDescent="0.25">
      <c r="A29" s="49" t="s">
        <v>28</v>
      </c>
      <c r="B29" s="61">
        <v>5</v>
      </c>
      <c r="C29" s="62">
        <v>7</v>
      </c>
      <c r="D29" s="63">
        <v>2</v>
      </c>
      <c r="E29" s="62">
        <v>16</v>
      </c>
      <c r="F29" s="71">
        <v>1</v>
      </c>
      <c r="G29" s="72">
        <v>6</v>
      </c>
      <c r="H29" s="71">
        <v>1</v>
      </c>
      <c r="I29" s="73">
        <v>10</v>
      </c>
      <c r="J29" s="61">
        <v>51</v>
      </c>
      <c r="K29" s="62">
        <v>21</v>
      </c>
      <c r="L29" s="63">
        <v>36</v>
      </c>
      <c r="M29" s="62">
        <v>24</v>
      </c>
      <c r="N29" s="71">
        <v>25</v>
      </c>
      <c r="O29" s="72">
        <v>10</v>
      </c>
      <c r="P29" s="71">
        <v>11</v>
      </c>
      <c r="Q29" s="73">
        <v>14</v>
      </c>
      <c r="R29" s="61">
        <v>0</v>
      </c>
      <c r="S29" s="67">
        <v>0</v>
      </c>
      <c r="T29" s="68">
        <v>94</v>
      </c>
      <c r="U29" s="69">
        <v>68</v>
      </c>
      <c r="V29" s="70">
        <v>162</v>
      </c>
      <c r="W29" s="44"/>
      <c r="X29" s="44"/>
      <c r="Y29" s="44"/>
      <c r="Z29" s="44"/>
      <c r="AA29" s="44"/>
      <c r="AB29" s="44"/>
      <c r="AC29" s="11"/>
      <c r="AD29" s="11"/>
      <c r="AE29" s="11"/>
      <c r="AF29" s="11"/>
    </row>
    <row r="30" spans="1:32" ht="30.75" customHeight="1" thickBot="1" x14ac:dyDescent="0.3">
      <c r="A30" s="15" t="s">
        <v>17</v>
      </c>
      <c r="B30" s="53">
        <f>SUM(B6:B29)</f>
        <v>893</v>
      </c>
      <c r="C30" s="54">
        <f t="shared" ref="C30:U30" si="0">SUM(C6:C29)</f>
        <v>1260</v>
      </c>
      <c r="D30" s="55">
        <f t="shared" si="0"/>
        <v>750</v>
      </c>
      <c r="E30" s="54">
        <f t="shared" si="0"/>
        <v>1659</v>
      </c>
      <c r="F30" s="56">
        <f t="shared" si="0"/>
        <v>527</v>
      </c>
      <c r="G30" s="57">
        <f t="shared" si="0"/>
        <v>1091</v>
      </c>
      <c r="H30" s="56">
        <f t="shared" si="0"/>
        <v>222</v>
      </c>
      <c r="I30" s="58">
        <f t="shared" si="0"/>
        <v>568</v>
      </c>
      <c r="J30" s="53">
        <f t="shared" si="0"/>
        <v>1189</v>
      </c>
      <c r="K30" s="54">
        <f t="shared" si="0"/>
        <v>2404</v>
      </c>
      <c r="L30" s="55">
        <f t="shared" si="0"/>
        <v>784</v>
      </c>
      <c r="M30" s="54">
        <f t="shared" si="0"/>
        <v>2623</v>
      </c>
      <c r="N30" s="56">
        <f t="shared" si="0"/>
        <v>523</v>
      </c>
      <c r="O30" s="57">
        <f t="shared" si="0"/>
        <v>1701</v>
      </c>
      <c r="P30" s="56">
        <f t="shared" si="0"/>
        <v>261</v>
      </c>
      <c r="Q30" s="58">
        <f t="shared" si="0"/>
        <v>922</v>
      </c>
      <c r="R30" s="53">
        <f t="shared" si="0"/>
        <v>28</v>
      </c>
      <c r="S30" s="59">
        <f t="shared" si="0"/>
        <v>32</v>
      </c>
      <c r="T30" s="53">
        <f t="shared" si="0"/>
        <v>3644</v>
      </c>
      <c r="U30" s="59">
        <f t="shared" si="0"/>
        <v>7978</v>
      </c>
      <c r="V30" s="60">
        <f t="shared" ref="V30" si="1">T30+U30</f>
        <v>11622</v>
      </c>
    </row>
    <row r="31" spans="1:32" ht="30.75" customHeight="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32" ht="70.5" customHeight="1" x14ac:dyDescent="0.25">
      <c r="A32" s="23" t="s">
        <v>74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ht="30.75" customHeight="1" x14ac:dyDescent="0.25">
      <c r="A33" s="23" t="s">
        <v>64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ht="30.75" customHeight="1" x14ac:dyDescent="0.25">
      <c r="A34" s="2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ht="30.75" customHeight="1" x14ac:dyDescent="0.25">
      <c r="A35" s="2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30.75" customHeight="1" x14ac:dyDescent="0.25">
      <c r="A36" s="2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30.75" customHeigh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30.75" customHeight="1" x14ac:dyDescent="0.25">
      <c r="A38" s="23"/>
      <c r="B38" s="147"/>
      <c r="C38" s="147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30.75" customHeight="1" x14ac:dyDescent="0.25">
      <c r="A39" s="23"/>
      <c r="B39" s="147"/>
      <c r="C39" s="14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ht="30.75" customHeight="1" x14ac:dyDescent="0.25">
      <c r="A40" s="23"/>
      <c r="B40" s="14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 ht="30.75" customHeight="1" x14ac:dyDescent="0.25">
      <c r="A41" s="23"/>
      <c r="B41" s="147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 ht="30.75" customHeight="1" x14ac:dyDescent="0.25">
      <c r="A42" s="23"/>
      <c r="B42" s="147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 ht="30.75" customHeight="1" x14ac:dyDescent="0.25">
      <c r="A43" s="23"/>
      <c r="B43" s="14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2" ht="30.75" customHeight="1" x14ac:dyDescent="0.25">
      <c r="A44" s="23"/>
      <c r="B44" s="14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2" ht="30.75" customHeight="1" x14ac:dyDescent="0.25">
      <c r="A45" s="23"/>
      <c r="B45" s="14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</sheetData>
  <mergeCells count="19">
    <mergeCell ref="A1:V1"/>
    <mergeCell ref="T2:U4"/>
    <mergeCell ref="V2:V5"/>
    <mergeCell ref="R2:S4"/>
    <mergeCell ref="A2:A4"/>
    <mergeCell ref="B38:B45"/>
    <mergeCell ref="C38:C39"/>
    <mergeCell ref="J2:Q2"/>
    <mergeCell ref="L4:M4"/>
    <mergeCell ref="N4:O4"/>
    <mergeCell ref="P4:Q4"/>
    <mergeCell ref="J3:K4"/>
    <mergeCell ref="L3:Q3"/>
    <mergeCell ref="D4:E4"/>
    <mergeCell ref="F4:G4"/>
    <mergeCell ref="H4:I4"/>
    <mergeCell ref="B2:I2"/>
    <mergeCell ref="B3:C4"/>
    <mergeCell ref="D3:I3"/>
  </mergeCells>
  <pageMargins left="0.62992125984251968" right="0.23622047244094491" top="0.55118110236220474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opLeftCell="A19" zoomScale="85" zoomScaleNormal="85" workbookViewId="0">
      <selection activeCell="N42" sqref="N42"/>
    </sheetView>
  </sheetViews>
  <sheetFormatPr baseColWidth="10" defaultColWidth="11.42578125" defaultRowHeight="15" x14ac:dyDescent="0.25"/>
  <cols>
    <col min="1" max="7" width="11.42578125" style="17"/>
    <col min="8" max="8" width="29.140625" style="17" customWidth="1"/>
    <col min="9" max="9" width="9.85546875" style="17" customWidth="1"/>
    <col min="10" max="16384" width="11.42578125" style="17"/>
  </cols>
  <sheetData>
    <row r="1" spans="1:11" ht="47.25" customHeight="1" x14ac:dyDescent="0.25">
      <c r="B1" s="166" t="s">
        <v>87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7" t="s">
        <v>19</v>
      </c>
      <c r="B2" s="17" t="s">
        <v>37</v>
      </c>
      <c r="C2" s="17" t="s">
        <v>15</v>
      </c>
      <c r="H2" s="18" t="s">
        <v>0</v>
      </c>
      <c r="I2" s="39">
        <f>J2/J4</f>
        <v>0.39456841376924406</v>
      </c>
      <c r="J2" s="104">
        <f>'ADMINISTRACION GENERAL CCAA'!B30+'ADMINISTRACION GENERAL CCAA'!C30+'ADMINISTRACION GENERAL CCAA'!D30+'ADMINISTRACION GENERAL CCAA'!E30</f>
        <v>4562</v>
      </c>
    </row>
    <row r="3" spans="1:11" ht="18.75" x14ac:dyDescent="0.25">
      <c r="A3" s="38">
        <f>A4/C3</f>
        <v>0.31354327998623299</v>
      </c>
      <c r="B3" s="38">
        <f>B4/C3</f>
        <v>0.68645672001376701</v>
      </c>
      <c r="C3" s="19">
        <f>A4+B4</f>
        <v>11622</v>
      </c>
      <c r="H3" s="18" t="s">
        <v>5</v>
      </c>
      <c r="I3" s="39">
        <f>J3/J4</f>
        <v>0.60543158623075588</v>
      </c>
      <c r="J3" s="104">
        <f>'ADMINISTRACION GENERAL CCAA'!J30+'ADMINISTRACION GENERAL CCAA'!K30+'ADMINISTRACION GENERAL CCAA'!L30+'ADMINISTRACION GENERAL CCAA'!M30</f>
        <v>7000</v>
      </c>
    </row>
    <row r="4" spans="1:11" ht="18.75" x14ac:dyDescent="0.25">
      <c r="A4" s="103">
        <f>'ADMINISTRACION GENERAL CCAA'!T30</f>
        <v>3644</v>
      </c>
      <c r="B4" s="103">
        <f>'ADMINISTRACION GENERAL CCAA'!U30</f>
        <v>7978</v>
      </c>
      <c r="J4" s="17">
        <f>SUM(J2:J3)</f>
        <v>11562</v>
      </c>
    </row>
    <row r="18" spans="1:10" x14ac:dyDescent="0.25">
      <c r="H18" s="17" t="s">
        <v>50</v>
      </c>
      <c r="I18" s="40">
        <f>J18/J20</f>
        <v>0.66070507308684434</v>
      </c>
      <c r="J18" s="102">
        <f>'ADMINISTRACION GENERAL CCAA'!F30+'ADMINISTRACION GENERAL CCAA'!G30+'ADMINISTRACION GENERAL CCAA'!N30+'ADMINISTRACION GENERAL CCAA'!O30</f>
        <v>3842</v>
      </c>
    </row>
    <row r="19" spans="1:10" x14ac:dyDescent="0.25">
      <c r="A19" s="17" t="s">
        <v>38</v>
      </c>
      <c r="B19" s="40">
        <f>C19/C21</f>
        <v>0.49697284206884623</v>
      </c>
      <c r="C19" s="102">
        <f>'ADMINISTRACION GENERAL CCAA'!B30+'ADMINISTRACION GENERAL CCAA'!C30+'ADMINISTRACION GENERAL CCAA'!J30+'ADMINISTRACION GENERAL CCAA'!K30</f>
        <v>5746</v>
      </c>
      <c r="H19" s="17" t="s">
        <v>48</v>
      </c>
      <c r="I19" s="40">
        <f>J19/J20</f>
        <v>0.33929492691315566</v>
      </c>
      <c r="J19" s="102">
        <f>'ADMINISTRACION GENERAL CCAA'!H30+'ADMINISTRACION GENERAL CCAA'!I30+'ADMINISTRACION GENERAL CCAA'!P30+'ADMINISTRACION GENERAL CCAA'!Q30</f>
        <v>1973</v>
      </c>
    </row>
    <row r="20" spans="1:10" x14ac:dyDescent="0.25">
      <c r="A20" s="17" t="s">
        <v>39</v>
      </c>
      <c r="B20" s="40">
        <f>C20/C21</f>
        <v>0.50302715793115382</v>
      </c>
      <c r="C20" s="102">
        <f>'ADMINISTRACION GENERAL CCAA'!D30+'ADMINISTRACION GENERAL CCAA'!E30+'ADMINISTRACION GENERAL CCAA'!L30+'ADMINISTRACION GENERAL CCAA'!M30</f>
        <v>5816</v>
      </c>
      <c r="J20" s="17">
        <f>SUM(J18:J19)</f>
        <v>5815</v>
      </c>
    </row>
    <row r="21" spans="1:10" x14ac:dyDescent="0.25">
      <c r="C21" s="17">
        <f>SUM(C19:C20)</f>
        <v>11562</v>
      </c>
    </row>
    <row r="25" spans="1:10" ht="15" customHeight="1" x14ac:dyDescent="0.25"/>
    <row r="33" spans="1:10" x14ac:dyDescent="0.25">
      <c r="H33" s="17" t="s">
        <v>67</v>
      </c>
      <c r="I33" s="102">
        <f>'ADMINISTRACION GENERAL CCAA'!J30+'ADMINISTRACION GENERAL CCAA'!K30</f>
        <v>3593</v>
      </c>
      <c r="J33" s="40">
        <f>I33/I35</f>
        <v>0.61767233969400037</v>
      </c>
    </row>
    <row r="34" spans="1:10" x14ac:dyDescent="0.25">
      <c r="B34" s="17" t="s">
        <v>65</v>
      </c>
      <c r="C34" s="102">
        <f>'ADMINISTRACION GENERAL CCAA'!B30+'ADMINISTRACION GENERAL CCAA'!C30</f>
        <v>2153</v>
      </c>
      <c r="D34" s="40">
        <f>C34/C36</f>
        <v>0.57093609122248745</v>
      </c>
      <c r="H34" s="17" t="s">
        <v>76</v>
      </c>
      <c r="I34" s="102">
        <f>'ADMINISTRACION GENERAL CCAA'!N30+'ADMINISTRACION GENERAL CCAA'!O30</f>
        <v>2224</v>
      </c>
      <c r="J34" s="40">
        <f>I34/I35</f>
        <v>0.38232766030599968</v>
      </c>
    </row>
    <row r="35" spans="1:10" x14ac:dyDescent="0.25">
      <c r="B35" s="17" t="s">
        <v>66</v>
      </c>
      <c r="C35" s="102">
        <f>'ADMINISTRACION GENERAL CCAA'!F30+'ADMINISTRACION GENERAL CCAA'!G30</f>
        <v>1618</v>
      </c>
      <c r="D35" s="40">
        <f>C35/C36</f>
        <v>0.4290639087775126</v>
      </c>
      <c r="I35" s="17">
        <f>SUM(I33:I34)</f>
        <v>5817</v>
      </c>
    </row>
    <row r="36" spans="1:10" x14ac:dyDescent="0.25">
      <c r="C36" s="17">
        <f>SUM(C34:C35)</f>
        <v>3771</v>
      </c>
    </row>
    <row r="48" spans="1:10" x14ac:dyDescent="0.25">
      <c r="A48" s="167" t="s">
        <v>82</v>
      </c>
      <c r="B48" s="167"/>
      <c r="C48" s="167"/>
      <c r="D48" s="167"/>
      <c r="E48" s="167"/>
      <c r="F48" s="167"/>
      <c r="G48" s="167"/>
      <c r="H48" s="167"/>
    </row>
  </sheetData>
  <mergeCells count="2">
    <mergeCell ref="B1:K1"/>
    <mergeCell ref="A48:H48"/>
  </mergeCells>
  <pageMargins left="0.7" right="0.7" top="0.75" bottom="0.75" header="0.3" footer="0.3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showGridLines="0" zoomScale="85" zoomScaleNormal="85" workbookViewId="0">
      <selection activeCell="B6" sqref="B6:E6"/>
    </sheetView>
  </sheetViews>
  <sheetFormatPr baseColWidth="10" defaultRowHeight="15" x14ac:dyDescent="0.25"/>
  <cols>
    <col min="1" max="1" width="28.5703125" customWidth="1"/>
    <col min="2" max="19" width="8.28515625" customWidth="1"/>
    <col min="20" max="20" width="18.5703125" customWidth="1"/>
    <col min="21" max="21" width="8.42578125" customWidth="1"/>
  </cols>
  <sheetData>
    <row r="1" spans="1:34" ht="29.25" thickBot="1" x14ac:dyDescent="0.3">
      <c r="A1" s="169" t="s">
        <v>83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  <c r="U1" s="170"/>
      <c r="V1" s="33"/>
      <c r="W1" s="33"/>
      <c r="X1" s="33"/>
    </row>
    <row r="2" spans="1:34" ht="30.75" customHeight="1" x14ac:dyDescent="0.25">
      <c r="A2" s="178" t="s">
        <v>49</v>
      </c>
      <c r="B2" s="181" t="s">
        <v>0</v>
      </c>
      <c r="C2" s="182"/>
      <c r="D2" s="182"/>
      <c r="E2" s="182"/>
      <c r="F2" s="182"/>
      <c r="G2" s="182"/>
      <c r="H2" s="182"/>
      <c r="I2" s="183"/>
      <c r="J2" s="181" t="s">
        <v>5</v>
      </c>
      <c r="K2" s="182"/>
      <c r="L2" s="182"/>
      <c r="M2" s="182"/>
      <c r="N2" s="182"/>
      <c r="O2" s="182"/>
      <c r="P2" s="182"/>
      <c r="Q2" s="183"/>
      <c r="R2" s="173" t="s">
        <v>41</v>
      </c>
      <c r="S2" s="174"/>
      <c r="T2" s="185" t="s">
        <v>42</v>
      </c>
      <c r="U2" s="95"/>
      <c r="V2" s="24"/>
      <c r="W2" s="24"/>
      <c r="X2" s="24"/>
      <c r="Y2" s="24"/>
      <c r="Z2" s="24"/>
      <c r="AA2" s="24"/>
      <c r="AB2" s="24"/>
      <c r="AC2" s="24"/>
      <c r="AD2" s="24"/>
      <c r="AE2" s="2"/>
      <c r="AF2" s="2"/>
      <c r="AG2" s="2"/>
      <c r="AH2" s="2"/>
    </row>
    <row r="3" spans="1:34" ht="30.75" customHeight="1" x14ac:dyDescent="0.25">
      <c r="A3" s="179"/>
      <c r="B3" s="184" t="s">
        <v>1</v>
      </c>
      <c r="C3" s="177"/>
      <c r="D3" s="187" t="s">
        <v>63</v>
      </c>
      <c r="E3" s="187"/>
      <c r="F3" s="187"/>
      <c r="G3" s="187"/>
      <c r="H3" s="187"/>
      <c r="I3" s="188"/>
      <c r="J3" s="184" t="s">
        <v>6</v>
      </c>
      <c r="K3" s="177"/>
      <c r="L3" s="187" t="s">
        <v>60</v>
      </c>
      <c r="M3" s="187"/>
      <c r="N3" s="187"/>
      <c r="O3" s="187"/>
      <c r="P3" s="187"/>
      <c r="Q3" s="188"/>
      <c r="R3" s="175"/>
      <c r="S3" s="176"/>
      <c r="T3" s="186"/>
      <c r="U3" s="95"/>
      <c r="V3" s="24"/>
      <c r="W3" s="24"/>
      <c r="X3" s="24"/>
      <c r="Y3" s="24"/>
      <c r="Z3" s="24"/>
      <c r="AA3" s="24"/>
      <c r="AB3" s="24"/>
      <c r="AC3" s="24"/>
      <c r="AD3" s="24"/>
      <c r="AE3" s="2"/>
      <c r="AF3" s="2"/>
      <c r="AG3" s="2"/>
      <c r="AH3" s="2"/>
    </row>
    <row r="4" spans="1:34" ht="30.75" customHeight="1" x14ac:dyDescent="0.25">
      <c r="A4" s="179"/>
      <c r="B4" s="184"/>
      <c r="C4" s="177"/>
      <c r="D4" s="177" t="s">
        <v>16</v>
      </c>
      <c r="E4" s="177"/>
      <c r="F4" s="171" t="s">
        <v>4</v>
      </c>
      <c r="G4" s="171"/>
      <c r="H4" s="171" t="s">
        <v>62</v>
      </c>
      <c r="I4" s="172"/>
      <c r="J4" s="184"/>
      <c r="K4" s="177"/>
      <c r="L4" s="177" t="s">
        <v>43</v>
      </c>
      <c r="M4" s="177"/>
      <c r="N4" s="171" t="s">
        <v>4</v>
      </c>
      <c r="O4" s="171"/>
      <c r="P4" s="171" t="s">
        <v>62</v>
      </c>
      <c r="Q4" s="172"/>
      <c r="R4" s="175"/>
      <c r="S4" s="176"/>
      <c r="T4" s="186"/>
      <c r="U4" s="95"/>
      <c r="V4" s="24"/>
      <c r="W4" s="24"/>
      <c r="X4" s="24"/>
      <c r="Y4" s="24"/>
      <c r="Z4" s="24"/>
      <c r="AA4" s="24"/>
      <c r="AB4" s="24"/>
      <c r="AC4" s="24"/>
      <c r="AD4" s="24"/>
      <c r="AE4" s="2"/>
      <c r="AF4" s="2"/>
      <c r="AG4" s="2"/>
      <c r="AH4" s="2"/>
    </row>
    <row r="5" spans="1:34" ht="30.75" customHeight="1" x14ac:dyDescent="0.25">
      <c r="A5" s="179"/>
      <c r="B5" s="4" t="s">
        <v>2</v>
      </c>
      <c r="C5" s="5" t="s">
        <v>3</v>
      </c>
      <c r="D5" s="6" t="s">
        <v>2</v>
      </c>
      <c r="E5" s="5" t="s">
        <v>3</v>
      </c>
      <c r="F5" s="8" t="s">
        <v>2</v>
      </c>
      <c r="G5" s="9" t="s">
        <v>3</v>
      </c>
      <c r="H5" s="8" t="s">
        <v>2</v>
      </c>
      <c r="I5" s="10" t="s">
        <v>3</v>
      </c>
      <c r="J5" s="4" t="s">
        <v>2</v>
      </c>
      <c r="K5" s="5" t="s">
        <v>3</v>
      </c>
      <c r="L5" s="6" t="s">
        <v>2</v>
      </c>
      <c r="M5" s="5" t="s">
        <v>3</v>
      </c>
      <c r="N5" s="8" t="s">
        <v>2</v>
      </c>
      <c r="O5" s="9" t="s">
        <v>3</v>
      </c>
      <c r="P5" s="8" t="s">
        <v>2</v>
      </c>
      <c r="Q5" s="10" t="s">
        <v>3</v>
      </c>
      <c r="R5" s="26" t="s">
        <v>2</v>
      </c>
      <c r="S5" s="93" t="s">
        <v>3</v>
      </c>
      <c r="T5" s="186"/>
      <c r="U5" s="95"/>
      <c r="V5" s="24"/>
      <c r="W5" s="24"/>
      <c r="X5" s="24"/>
      <c r="Y5" s="24"/>
      <c r="Z5" s="24"/>
      <c r="AA5" s="24"/>
      <c r="AB5" s="24"/>
      <c r="AC5" s="24"/>
      <c r="AD5" s="24"/>
      <c r="AE5" s="2"/>
      <c r="AF5" s="2"/>
      <c r="AG5" s="2"/>
      <c r="AH5" s="2"/>
    </row>
    <row r="6" spans="1:34" ht="30.75" customHeight="1" thickBot="1" x14ac:dyDescent="0.3">
      <c r="A6" s="180"/>
      <c r="B6" s="74">
        <v>254</v>
      </c>
      <c r="C6" s="75">
        <v>661</v>
      </c>
      <c r="D6" s="76">
        <v>93</v>
      </c>
      <c r="E6" s="75">
        <v>327</v>
      </c>
      <c r="F6" s="56">
        <v>51</v>
      </c>
      <c r="G6" s="57">
        <v>211</v>
      </c>
      <c r="H6" s="56">
        <v>42</v>
      </c>
      <c r="I6" s="58">
        <v>116</v>
      </c>
      <c r="J6" s="74">
        <v>17</v>
      </c>
      <c r="K6" s="75">
        <v>62</v>
      </c>
      <c r="L6" s="76">
        <v>8</v>
      </c>
      <c r="M6" s="75">
        <v>50</v>
      </c>
      <c r="N6" s="56">
        <v>3</v>
      </c>
      <c r="O6" s="57">
        <v>22</v>
      </c>
      <c r="P6" s="56">
        <v>5</v>
      </c>
      <c r="Q6" s="58">
        <v>28</v>
      </c>
      <c r="R6" s="74">
        <v>372</v>
      </c>
      <c r="S6" s="94">
        <v>1100</v>
      </c>
      <c r="T6" s="60">
        <v>1472</v>
      </c>
      <c r="U6" s="96"/>
      <c r="V6" s="24"/>
      <c r="W6" s="24"/>
      <c r="X6" s="24"/>
      <c r="Y6" s="24"/>
      <c r="Z6" s="24"/>
      <c r="AA6" s="24"/>
      <c r="AB6" s="24"/>
      <c r="AC6" s="24"/>
      <c r="AD6" s="24"/>
      <c r="AE6" s="2"/>
      <c r="AF6" s="2"/>
      <c r="AG6" s="2"/>
      <c r="AH6" s="2"/>
    </row>
    <row r="7" spans="1:3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4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4" s="42" customFormat="1" ht="39" customHeight="1" x14ac:dyDescent="0.25">
      <c r="A9" s="168" t="s">
        <v>74</v>
      </c>
      <c r="B9" s="168"/>
      <c r="C9" s="168"/>
      <c r="D9" s="168"/>
      <c r="E9" s="168"/>
      <c r="F9" s="168"/>
      <c r="G9" s="23"/>
      <c r="H9" s="23"/>
      <c r="I9" s="23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</row>
    <row r="10" spans="1:34" s="42" customFormat="1" ht="39" customHeight="1" x14ac:dyDescent="0.25">
      <c r="A10" s="168" t="s">
        <v>64</v>
      </c>
      <c r="B10" s="168"/>
      <c r="C10" s="168"/>
      <c r="D10" s="168"/>
      <c r="E10" s="168"/>
      <c r="F10" s="168"/>
      <c r="G10" s="23"/>
      <c r="H10" s="23"/>
      <c r="I10" s="23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1:34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4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4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4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4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1:32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1:32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1:32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3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1:32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1:32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1:3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1:3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1:32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 spans="1:32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2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2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2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2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2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3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3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1:3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</sheetData>
  <mergeCells count="18">
    <mergeCell ref="L3:Q3"/>
    <mergeCell ref="D4:E4"/>
    <mergeCell ref="A9:F9"/>
    <mergeCell ref="A10:F10"/>
    <mergeCell ref="A1:U1"/>
    <mergeCell ref="P4:Q4"/>
    <mergeCell ref="R2:S4"/>
    <mergeCell ref="F4:G4"/>
    <mergeCell ref="H4:I4"/>
    <mergeCell ref="L4:M4"/>
    <mergeCell ref="N4:O4"/>
    <mergeCell ref="A2:A6"/>
    <mergeCell ref="B2:I2"/>
    <mergeCell ref="J2:Q2"/>
    <mergeCell ref="B3:C4"/>
    <mergeCell ref="T2:T5"/>
    <mergeCell ref="D3:I3"/>
    <mergeCell ref="J3:K4"/>
  </mergeCells>
  <pageMargins left="0.7" right="0.7" top="0.75" bottom="0.75" header="0.3" footer="0.3"/>
  <pageSetup paperSize="9" scale="6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zoomScaleNormal="100" workbookViewId="0">
      <selection activeCell="I38" sqref="I38"/>
    </sheetView>
  </sheetViews>
  <sheetFormatPr baseColWidth="10" defaultColWidth="11.42578125" defaultRowHeight="15" x14ac:dyDescent="0.25"/>
  <cols>
    <col min="1" max="5" width="11.42578125" style="20"/>
    <col min="6" max="6" width="12.42578125" style="20" customWidth="1"/>
    <col min="7" max="8" width="11.42578125" style="20"/>
    <col min="9" max="9" width="28.85546875" style="20" customWidth="1"/>
    <col min="10" max="10" width="11.42578125" style="20"/>
    <col min="11" max="11" width="8.140625" style="20" customWidth="1"/>
    <col min="12" max="16384" width="11.42578125" style="20"/>
  </cols>
  <sheetData>
    <row r="1" spans="1:11" x14ac:dyDescent="0.25">
      <c r="A1" s="189" t="s">
        <v>86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4" spans="1:11" x14ac:dyDescent="0.25">
      <c r="A4" s="20" t="s">
        <v>19</v>
      </c>
      <c r="B4" s="20" t="s">
        <v>37</v>
      </c>
      <c r="C4" s="20" t="s">
        <v>15</v>
      </c>
      <c r="I4" s="21" t="s">
        <v>0</v>
      </c>
      <c r="J4" s="101">
        <f>'ADMINISTRACION JUSTICIA'!B6+'ADMINISTRACION JUSTICIA'!C6+'ADMINISTRACION JUSTICIA'!D6+'ADMINISTRACION JUSTICIA'!E6</f>
        <v>1335</v>
      </c>
      <c r="K4" s="37">
        <f>J4/J8</f>
        <v>0.90692934782608692</v>
      </c>
    </row>
    <row r="5" spans="1:11" ht="19.5" thickBot="1" x14ac:dyDescent="0.3">
      <c r="A5" s="99">
        <f>'ADMINISTRACION JUSTICIA'!R6</f>
        <v>372</v>
      </c>
      <c r="B5" s="100">
        <f>'ADMINISTRACION JUSTICIA'!S6</f>
        <v>1100</v>
      </c>
      <c r="C5" s="22">
        <f>A5+B5</f>
        <v>1472</v>
      </c>
      <c r="I5" s="21" t="s">
        <v>5</v>
      </c>
      <c r="J5" s="101">
        <f>'ADMINISTRACION JUSTICIA'!J6+'ADMINISTRACION JUSTICIA'!K6+'ADMINISTRACION JUSTICIA'!L6+'ADMINISTRACION JUSTICIA'!M6</f>
        <v>137</v>
      </c>
      <c r="K5" s="37">
        <f>J5/J8</f>
        <v>9.307065217391304E-2</v>
      </c>
    </row>
    <row r="6" spans="1:11" x14ac:dyDescent="0.25">
      <c r="A6" s="36">
        <f>A5/C5</f>
        <v>0.25271739130434784</v>
      </c>
      <c r="B6" s="36">
        <f>B5/C5</f>
        <v>0.74728260869565222</v>
      </c>
      <c r="I6" s="21"/>
      <c r="J6" s="21"/>
    </row>
    <row r="7" spans="1:11" x14ac:dyDescent="0.25">
      <c r="I7" s="21"/>
      <c r="J7" s="21"/>
    </row>
    <row r="8" spans="1:11" x14ac:dyDescent="0.25">
      <c r="J8" s="20">
        <f>SUM(J4:J7)</f>
        <v>1472</v>
      </c>
    </row>
    <row r="19" spans="1:11" x14ac:dyDescent="0.25">
      <c r="I19" s="20" t="s">
        <v>47</v>
      </c>
      <c r="J19" s="98">
        <f>'ADMINISTRACION JUSTICIA'!F6+'ADMINISTRACION JUSTICIA'!G6+'ADMINISTRACION JUSTICIA'!N6+'ADMINISTRACION JUSTICIA'!O6</f>
        <v>287</v>
      </c>
      <c r="K19" s="37">
        <f>J19/J21</f>
        <v>0.60041841004184104</v>
      </c>
    </row>
    <row r="20" spans="1:11" x14ac:dyDescent="0.25">
      <c r="I20" s="20" t="s">
        <v>48</v>
      </c>
      <c r="J20" s="98">
        <f>'ADMINISTRACION JUSTICIA'!H6+'ADMINISTRACION JUSTICIA'!I6+'ADMINISTRACION JUSTICIA'!P6+'ADMINISTRACION JUSTICIA'!Q6</f>
        <v>191</v>
      </c>
      <c r="K20" s="37">
        <f>J20/J21</f>
        <v>0.39958158995815901</v>
      </c>
    </row>
    <row r="21" spans="1:11" x14ac:dyDescent="0.25">
      <c r="A21" s="20" t="s">
        <v>38</v>
      </c>
      <c r="B21" s="98">
        <f>'ADMINISTRACION JUSTICIA'!B6+'ADMINISTRACION JUSTICIA'!C6+'ADMINISTRACION JUSTICIA'!J6+'ADMINISTRACION JUSTICIA'!K6</f>
        <v>994</v>
      </c>
      <c r="C21" s="36">
        <f>B21/B23</f>
        <v>0.67527173913043481</v>
      </c>
      <c r="J21" s="20">
        <f>SUM(J19:J20)</f>
        <v>478</v>
      </c>
    </row>
    <row r="22" spans="1:11" x14ac:dyDescent="0.25">
      <c r="A22" s="20" t="s">
        <v>39</v>
      </c>
      <c r="B22" s="98">
        <f>'ADMINISTRACION JUSTICIA'!D6+'ADMINISTRACION JUSTICIA'!E6+'ADMINISTRACION JUSTICIA'!L6+'ADMINISTRACION JUSTICIA'!M6</f>
        <v>478</v>
      </c>
      <c r="C22" s="36">
        <f>B22/B23</f>
        <v>0.32472826086956524</v>
      </c>
    </row>
    <row r="23" spans="1:11" x14ac:dyDescent="0.25">
      <c r="B23" s="20">
        <f>SUM(B21:B22)</f>
        <v>1472</v>
      </c>
    </row>
    <row r="27" spans="1:11" ht="15" customHeight="1" x14ac:dyDescent="0.25"/>
    <row r="36" spans="2:10" x14ac:dyDescent="0.25">
      <c r="B36" s="17" t="s">
        <v>65</v>
      </c>
      <c r="C36" s="102">
        <f>'ADMINISTRACION JUSTICIA'!B6+'ADMINISTRACION JUSTICIA'!C6</f>
        <v>915</v>
      </c>
      <c r="D36" s="40">
        <f>C36/C38</f>
        <v>0.77740016992353445</v>
      </c>
      <c r="H36" s="17" t="s">
        <v>67</v>
      </c>
      <c r="I36" s="102">
        <f>'ADMINISTRACION JUSTICIA'!J6+'ADMINISTRACION JUSTICIA'!K6</f>
        <v>79</v>
      </c>
      <c r="J36" s="40">
        <f>I36/I38</f>
        <v>0.75961538461538458</v>
      </c>
    </row>
    <row r="37" spans="2:10" x14ac:dyDescent="0.25">
      <c r="B37" s="17" t="s">
        <v>66</v>
      </c>
      <c r="C37" s="102">
        <f>'ADMINISTRACION JUSTICIA'!F6+'ADMINISTRACION JUSTICIA'!G6</f>
        <v>262</v>
      </c>
      <c r="D37" s="40">
        <f>C37/C38</f>
        <v>0.22259983007646558</v>
      </c>
      <c r="H37" s="17" t="s">
        <v>76</v>
      </c>
      <c r="I37" s="102">
        <f>'ADMINISTRACION JUSTICIA'!N6+'ADMINISTRACION JUSTICIA'!O6</f>
        <v>25</v>
      </c>
      <c r="J37" s="40">
        <f>I37/I38</f>
        <v>0.24038461538461539</v>
      </c>
    </row>
    <row r="38" spans="2:10" x14ac:dyDescent="0.25">
      <c r="B38" s="17"/>
      <c r="C38" s="17">
        <f>SUM(C36:C37)</f>
        <v>1177</v>
      </c>
      <c r="D38" s="17"/>
      <c r="H38" s="17"/>
      <c r="I38" s="17">
        <f>SUM(I36:I37)</f>
        <v>104</v>
      </c>
      <c r="J38" s="17"/>
    </row>
    <row r="50" spans="1:8" x14ac:dyDescent="0.25">
      <c r="A50" s="167" t="s">
        <v>82</v>
      </c>
      <c r="B50" s="167"/>
      <c r="C50" s="167"/>
      <c r="D50" s="167"/>
      <c r="E50" s="167"/>
      <c r="F50" s="167"/>
      <c r="G50" s="167"/>
      <c r="H50" s="167"/>
    </row>
  </sheetData>
  <mergeCells count="2">
    <mergeCell ref="A1:K2"/>
    <mergeCell ref="A50:H50"/>
  </mergeCells>
  <pageMargins left="0.7" right="0.7" top="0.75" bottom="0.75" header="0.3" footer="0.3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0"/>
  <sheetViews>
    <sheetView showGridLines="0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4" sqref="O14"/>
    </sheetView>
  </sheetViews>
  <sheetFormatPr baseColWidth="10" defaultRowHeight="15" x14ac:dyDescent="0.25"/>
  <cols>
    <col min="1" max="1" width="42.42578125" customWidth="1"/>
    <col min="2" max="5" width="8.28515625" customWidth="1"/>
    <col min="6" max="9" width="7.7109375" customWidth="1"/>
    <col min="10" max="13" width="9" customWidth="1"/>
    <col min="14" max="17" width="7.28515625" customWidth="1"/>
    <col min="18" max="20" width="8.28515625" customWidth="1"/>
    <col min="21" max="21" width="7.5703125" customWidth="1"/>
    <col min="22" max="22" width="7.7109375" customWidth="1"/>
    <col min="23" max="23" width="7.28515625" customWidth="1"/>
    <col min="24" max="25" width="7.7109375" customWidth="1"/>
    <col min="26" max="26" width="8.28515625" customWidth="1"/>
    <col min="27" max="27" width="9.28515625" customWidth="1"/>
    <col min="28" max="28" width="15.42578125" customWidth="1"/>
    <col min="29" max="38" width="11.42578125" style="20"/>
  </cols>
  <sheetData>
    <row r="1" spans="1:38" ht="29.25" thickBot="1" x14ac:dyDescent="0.3">
      <c r="A1" s="190" t="s">
        <v>83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2" spans="1:38" s="1" customFormat="1" ht="30.75" customHeight="1" x14ac:dyDescent="0.25">
      <c r="A2" s="203" t="s">
        <v>79</v>
      </c>
      <c r="B2" s="205" t="s">
        <v>0</v>
      </c>
      <c r="C2" s="206"/>
      <c r="D2" s="206"/>
      <c r="E2" s="206"/>
      <c r="F2" s="206"/>
      <c r="G2" s="206"/>
      <c r="H2" s="206"/>
      <c r="I2" s="207"/>
      <c r="J2" s="205" t="s">
        <v>51</v>
      </c>
      <c r="K2" s="206"/>
      <c r="L2" s="206"/>
      <c r="M2" s="206"/>
      <c r="N2" s="206"/>
      <c r="O2" s="206"/>
      <c r="P2" s="206"/>
      <c r="Q2" s="207"/>
      <c r="R2" s="205" t="s">
        <v>5</v>
      </c>
      <c r="S2" s="206"/>
      <c r="T2" s="206"/>
      <c r="U2" s="206"/>
      <c r="V2" s="206"/>
      <c r="W2" s="206"/>
      <c r="X2" s="206"/>
      <c r="Y2" s="207"/>
      <c r="Z2" s="208" t="s">
        <v>52</v>
      </c>
      <c r="AA2" s="209"/>
      <c r="AB2" s="162" t="s">
        <v>20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1" customFormat="1" ht="30.75" customHeight="1" x14ac:dyDescent="0.25">
      <c r="A3" s="204"/>
      <c r="B3" s="191" t="s">
        <v>1</v>
      </c>
      <c r="C3" s="192"/>
      <c r="D3" s="195" t="s">
        <v>63</v>
      </c>
      <c r="E3" s="196"/>
      <c r="F3" s="196"/>
      <c r="G3" s="196"/>
      <c r="H3" s="196"/>
      <c r="I3" s="197"/>
      <c r="J3" s="191" t="s">
        <v>6</v>
      </c>
      <c r="K3" s="192"/>
      <c r="L3" s="195" t="s">
        <v>60</v>
      </c>
      <c r="M3" s="196"/>
      <c r="N3" s="196"/>
      <c r="O3" s="196"/>
      <c r="P3" s="196"/>
      <c r="Q3" s="197"/>
      <c r="R3" s="191" t="s">
        <v>6</v>
      </c>
      <c r="S3" s="192"/>
      <c r="T3" s="195" t="s">
        <v>60</v>
      </c>
      <c r="U3" s="196"/>
      <c r="V3" s="196"/>
      <c r="W3" s="196"/>
      <c r="X3" s="196"/>
      <c r="Y3" s="197"/>
      <c r="Z3" s="210"/>
      <c r="AA3" s="211"/>
      <c r="AB3" s="163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4" spans="1:38" s="1" customFormat="1" ht="30.75" customHeight="1" x14ac:dyDescent="0.25">
      <c r="A4" s="204"/>
      <c r="B4" s="193"/>
      <c r="C4" s="194"/>
      <c r="D4" s="195" t="s">
        <v>16</v>
      </c>
      <c r="E4" s="157"/>
      <c r="F4" s="198" t="s">
        <v>4</v>
      </c>
      <c r="G4" s="199"/>
      <c r="H4" s="198" t="s">
        <v>62</v>
      </c>
      <c r="I4" s="200"/>
      <c r="J4" s="193"/>
      <c r="K4" s="194"/>
      <c r="L4" s="201" t="s">
        <v>53</v>
      </c>
      <c r="M4" s="202"/>
      <c r="N4" s="198" t="s">
        <v>4</v>
      </c>
      <c r="O4" s="199"/>
      <c r="P4" s="198" t="s">
        <v>62</v>
      </c>
      <c r="Q4" s="200"/>
      <c r="R4" s="193"/>
      <c r="S4" s="194"/>
      <c r="T4" s="201" t="s">
        <v>43</v>
      </c>
      <c r="U4" s="202"/>
      <c r="V4" s="198" t="s">
        <v>4</v>
      </c>
      <c r="W4" s="199"/>
      <c r="X4" s="198" t="s">
        <v>62</v>
      </c>
      <c r="Y4" s="200"/>
      <c r="Z4" s="212"/>
      <c r="AA4" s="213"/>
      <c r="AB4" s="163"/>
      <c r="AC4" s="25"/>
      <c r="AD4" s="25"/>
      <c r="AE4" s="25"/>
      <c r="AF4" s="25"/>
      <c r="AG4" s="25"/>
      <c r="AH4" s="25"/>
      <c r="AI4" s="25"/>
      <c r="AJ4" s="25"/>
      <c r="AK4" s="25"/>
      <c r="AL4" s="25"/>
    </row>
    <row r="5" spans="1:38" s="1" customFormat="1" ht="30.75" customHeight="1" x14ac:dyDescent="0.25">
      <c r="A5" s="204"/>
      <c r="B5" s="26" t="s">
        <v>2</v>
      </c>
      <c r="C5" s="27" t="s">
        <v>3</v>
      </c>
      <c r="D5" s="28" t="s">
        <v>2</v>
      </c>
      <c r="E5" s="27" t="s">
        <v>3</v>
      </c>
      <c r="F5" s="29" t="s">
        <v>2</v>
      </c>
      <c r="G5" s="30" t="s">
        <v>3</v>
      </c>
      <c r="H5" s="29" t="s">
        <v>2</v>
      </c>
      <c r="I5" s="31" t="s">
        <v>3</v>
      </c>
      <c r="J5" s="26" t="s">
        <v>2</v>
      </c>
      <c r="K5" s="27" t="s">
        <v>3</v>
      </c>
      <c r="L5" s="28" t="s">
        <v>2</v>
      </c>
      <c r="M5" s="27" t="s">
        <v>3</v>
      </c>
      <c r="N5" s="29" t="s">
        <v>2</v>
      </c>
      <c r="O5" s="30" t="s">
        <v>3</v>
      </c>
      <c r="P5" s="29" t="s">
        <v>2</v>
      </c>
      <c r="Q5" s="31" t="s">
        <v>3</v>
      </c>
      <c r="R5" s="26" t="s">
        <v>2</v>
      </c>
      <c r="S5" s="27" t="s">
        <v>3</v>
      </c>
      <c r="T5" s="28" t="s">
        <v>2</v>
      </c>
      <c r="U5" s="27" t="s">
        <v>3</v>
      </c>
      <c r="V5" s="29" t="s">
        <v>2</v>
      </c>
      <c r="W5" s="30" t="s">
        <v>3</v>
      </c>
      <c r="X5" s="29" t="s">
        <v>2</v>
      </c>
      <c r="Y5" s="31" t="s">
        <v>3</v>
      </c>
      <c r="Z5" s="26" t="s">
        <v>2</v>
      </c>
      <c r="AA5" s="32" t="s">
        <v>3</v>
      </c>
      <c r="AB5" s="164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27.75" customHeight="1" x14ac:dyDescent="0.25">
      <c r="A6" s="14" t="s">
        <v>54</v>
      </c>
      <c r="B6" s="61">
        <v>1</v>
      </c>
      <c r="C6" s="62">
        <v>8</v>
      </c>
      <c r="D6" s="63">
        <v>0</v>
      </c>
      <c r="E6" s="62">
        <v>0</v>
      </c>
      <c r="F6" s="64">
        <v>0</v>
      </c>
      <c r="G6" s="65">
        <v>0</v>
      </c>
      <c r="H6" s="64">
        <v>0</v>
      </c>
      <c r="I6" s="66">
        <v>0</v>
      </c>
      <c r="J6" s="61">
        <v>1378</v>
      </c>
      <c r="K6" s="62">
        <v>6919</v>
      </c>
      <c r="L6" s="63">
        <v>1187</v>
      </c>
      <c r="M6" s="62">
        <v>5441</v>
      </c>
      <c r="N6" s="64">
        <v>583</v>
      </c>
      <c r="O6" s="65">
        <v>2486</v>
      </c>
      <c r="P6" s="64">
        <v>604</v>
      </c>
      <c r="Q6" s="66">
        <v>2955</v>
      </c>
      <c r="R6" s="61">
        <v>36</v>
      </c>
      <c r="S6" s="62">
        <v>117</v>
      </c>
      <c r="T6" s="63">
        <v>268</v>
      </c>
      <c r="U6" s="62">
        <v>673</v>
      </c>
      <c r="V6" s="64">
        <v>1</v>
      </c>
      <c r="W6" s="65">
        <v>4</v>
      </c>
      <c r="X6" s="64">
        <v>267</v>
      </c>
      <c r="Y6" s="66">
        <v>669</v>
      </c>
      <c r="Z6" s="61">
        <v>2850</v>
      </c>
      <c r="AA6" s="67">
        <v>13158</v>
      </c>
      <c r="AB6" s="70">
        <v>16008</v>
      </c>
    </row>
    <row r="7" spans="1:38" ht="27.75" customHeight="1" thickBot="1" x14ac:dyDescent="0.3">
      <c r="A7" s="14" t="s">
        <v>55</v>
      </c>
      <c r="B7" s="61">
        <v>0</v>
      </c>
      <c r="C7" s="62">
        <v>2</v>
      </c>
      <c r="D7" s="63">
        <v>0</v>
      </c>
      <c r="E7" s="62">
        <v>0</v>
      </c>
      <c r="F7" s="64">
        <v>0</v>
      </c>
      <c r="G7" s="65">
        <v>0</v>
      </c>
      <c r="H7" s="64">
        <v>0</v>
      </c>
      <c r="I7" s="66">
        <v>0</v>
      </c>
      <c r="J7" s="61">
        <v>672</v>
      </c>
      <c r="K7" s="62">
        <v>1844</v>
      </c>
      <c r="L7" s="63">
        <v>659</v>
      </c>
      <c r="M7" s="62">
        <v>1836</v>
      </c>
      <c r="N7" s="64">
        <v>274</v>
      </c>
      <c r="O7" s="65">
        <v>756</v>
      </c>
      <c r="P7" s="64">
        <v>385</v>
      </c>
      <c r="Q7" s="66">
        <v>1080</v>
      </c>
      <c r="R7" s="61">
        <v>16</v>
      </c>
      <c r="S7" s="62">
        <v>27</v>
      </c>
      <c r="T7" s="63">
        <v>7</v>
      </c>
      <c r="U7" s="62">
        <v>29</v>
      </c>
      <c r="V7" s="64">
        <v>0</v>
      </c>
      <c r="W7" s="65">
        <v>1</v>
      </c>
      <c r="X7" s="64">
        <v>7</v>
      </c>
      <c r="Y7" s="66">
        <v>28</v>
      </c>
      <c r="Z7" s="61">
        <v>1354</v>
      </c>
      <c r="AA7" s="67">
        <v>3738</v>
      </c>
      <c r="AB7" s="60">
        <v>5092</v>
      </c>
    </row>
    <row r="8" spans="1:38" s="1" customFormat="1" ht="27.75" customHeight="1" thickBot="1" x14ac:dyDescent="0.3">
      <c r="A8" s="15" t="s">
        <v>17</v>
      </c>
      <c r="B8" s="53">
        <v>1</v>
      </c>
      <c r="C8" s="54">
        <v>10</v>
      </c>
      <c r="D8" s="55">
        <v>0</v>
      </c>
      <c r="E8" s="54">
        <v>0</v>
      </c>
      <c r="F8" s="56">
        <v>0</v>
      </c>
      <c r="G8" s="57">
        <v>0</v>
      </c>
      <c r="H8" s="56">
        <v>0</v>
      </c>
      <c r="I8" s="58">
        <v>0</v>
      </c>
      <c r="J8" s="53">
        <v>2030</v>
      </c>
      <c r="K8" s="54">
        <v>8763</v>
      </c>
      <c r="L8" s="55">
        <v>1846</v>
      </c>
      <c r="M8" s="54">
        <v>7277</v>
      </c>
      <c r="N8" s="56">
        <v>857</v>
      </c>
      <c r="O8" s="57">
        <v>3242</v>
      </c>
      <c r="P8" s="56">
        <v>989</v>
      </c>
      <c r="Q8" s="58">
        <v>4035</v>
      </c>
      <c r="R8" s="53">
        <v>52</v>
      </c>
      <c r="S8" s="54">
        <v>144</v>
      </c>
      <c r="T8" s="55">
        <v>275</v>
      </c>
      <c r="U8" s="54">
        <v>702</v>
      </c>
      <c r="V8" s="56">
        <v>1</v>
      </c>
      <c r="W8" s="57">
        <v>5</v>
      </c>
      <c r="X8" s="56">
        <v>274</v>
      </c>
      <c r="Y8" s="58">
        <v>697</v>
      </c>
      <c r="Z8" s="53">
        <v>4204</v>
      </c>
      <c r="AA8" s="54">
        <v>16896</v>
      </c>
      <c r="AB8" s="77">
        <v>21100</v>
      </c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38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38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38" ht="78" customHeight="1" x14ac:dyDescent="0.25">
      <c r="A11" s="23" t="s">
        <v>75</v>
      </c>
      <c r="B11" s="23"/>
      <c r="C11" s="23"/>
      <c r="D11" s="23"/>
      <c r="E11" s="23"/>
      <c r="F11" s="23"/>
      <c r="G11" s="45"/>
      <c r="H11" s="45"/>
      <c r="I11" s="4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38" ht="57.75" customHeight="1" x14ac:dyDescent="0.25">
      <c r="A12" s="23" t="s">
        <v>64</v>
      </c>
      <c r="B12" s="23"/>
      <c r="C12" s="23"/>
      <c r="D12" s="23"/>
      <c r="E12" s="23"/>
      <c r="F12" s="23"/>
      <c r="G12" s="45"/>
      <c r="H12" s="45"/>
      <c r="I12" s="45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38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38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38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8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</sheetData>
  <mergeCells count="22">
    <mergeCell ref="AB2:AB5"/>
    <mergeCell ref="B3:C4"/>
    <mergeCell ref="D3:I3"/>
    <mergeCell ref="J3:K4"/>
    <mergeCell ref="L3:Q3"/>
    <mergeCell ref="X4:Y4"/>
    <mergeCell ref="A1:AB1"/>
    <mergeCell ref="R3:S4"/>
    <mergeCell ref="T3:Y3"/>
    <mergeCell ref="D4:E4"/>
    <mergeCell ref="F4:G4"/>
    <mergeCell ref="H4:I4"/>
    <mergeCell ref="L4:M4"/>
    <mergeCell ref="N4:O4"/>
    <mergeCell ref="P4:Q4"/>
    <mergeCell ref="T4:U4"/>
    <mergeCell ref="V4:W4"/>
    <mergeCell ref="A2:A5"/>
    <mergeCell ref="B2:I2"/>
    <mergeCell ref="J2:Q2"/>
    <mergeCell ref="R2:Y2"/>
    <mergeCell ref="Z2:AA4"/>
  </mergeCells>
  <pageMargins left="0.25" right="0.25" top="0.75" bottom="0.75" header="0.3" footer="0.3"/>
  <pageSetup paperSize="9" scale="53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zoomScaleNormal="100" workbookViewId="0">
      <selection sqref="A1:K2"/>
    </sheetView>
  </sheetViews>
  <sheetFormatPr baseColWidth="10" defaultColWidth="11.42578125" defaultRowHeight="15" x14ac:dyDescent="0.25"/>
  <cols>
    <col min="1" max="5" width="11.42578125" style="20"/>
    <col min="6" max="6" width="18.140625" style="20" customWidth="1"/>
    <col min="7" max="7" width="11.42578125" style="20"/>
    <col min="8" max="8" width="16.42578125" style="20" customWidth="1"/>
    <col min="9" max="16384" width="11.42578125" style="20"/>
  </cols>
  <sheetData>
    <row r="1" spans="1:11" x14ac:dyDescent="0.25">
      <c r="A1" s="189" t="s">
        <v>89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4" spans="1:11" x14ac:dyDescent="0.25">
      <c r="H4" s="20" t="s">
        <v>57</v>
      </c>
      <c r="I4" s="98">
        <f>'INSTITUCIONES SANITARIAS'!B8+'INSTITUCIONES SANITARIAS'!C8</f>
        <v>11</v>
      </c>
      <c r="J4" s="36">
        <f>I4/I7</f>
        <v>5.2132701421800951E-4</v>
      </c>
    </row>
    <row r="5" spans="1:11" x14ac:dyDescent="0.25">
      <c r="A5" s="20" t="s">
        <v>19</v>
      </c>
      <c r="B5" s="98">
        <f>'INSTITUCIONES SANITARIAS'!Z8</f>
        <v>4204</v>
      </c>
      <c r="C5" s="36">
        <f>B5/B7</f>
        <v>0.19924170616113743</v>
      </c>
      <c r="H5" s="20" t="s">
        <v>58</v>
      </c>
      <c r="I5" s="98">
        <f>'INSTITUCIONES SANITARIAS'!J8+'INSTITUCIONES SANITARIAS'!K8+'INSTITUCIONES SANITARIAS'!L8+'INSTITUCIONES SANITARIAS'!M8</f>
        <v>19916</v>
      </c>
      <c r="J5" s="36">
        <f>I5/I7</f>
        <v>0.94388625592417064</v>
      </c>
    </row>
    <row r="6" spans="1:11" x14ac:dyDescent="0.25">
      <c r="A6" s="20" t="s">
        <v>56</v>
      </c>
      <c r="B6" s="98">
        <f>'INSTITUCIONES SANITARIAS'!AA8</f>
        <v>16896</v>
      </c>
      <c r="C6" s="36">
        <f>B6/B7</f>
        <v>0.80075829383886254</v>
      </c>
      <c r="H6" s="20" t="s">
        <v>59</v>
      </c>
      <c r="I6" s="98">
        <f>'INSTITUCIONES SANITARIAS'!R8+'INSTITUCIONES SANITARIAS'!S8+'INSTITUCIONES SANITARIAS'!T8+'INSTITUCIONES SANITARIAS'!U8</f>
        <v>1173</v>
      </c>
      <c r="J6" s="36">
        <f>I6/I7</f>
        <v>5.5592417061611374E-2</v>
      </c>
    </row>
    <row r="7" spans="1:11" x14ac:dyDescent="0.25">
      <c r="A7" s="20" t="s">
        <v>15</v>
      </c>
      <c r="B7" s="20">
        <f>B5+B6</f>
        <v>21100</v>
      </c>
      <c r="C7" s="20">
        <v>100</v>
      </c>
      <c r="I7" s="20">
        <f>SUM(I4:I6)</f>
        <v>21100</v>
      </c>
    </row>
    <row r="19" spans="1:10" x14ac:dyDescent="0.25">
      <c r="A19" s="20" t="s">
        <v>38</v>
      </c>
      <c r="B19" s="98">
        <f>'INSTITUCIONES SANITARIAS'!B8+'INSTITUCIONES SANITARIAS'!C8+'INSTITUCIONES SANITARIAS'!J8+'INSTITUCIONES SANITARIAS'!K8+'INSTITUCIONES SANITARIAS'!R8+'INSTITUCIONES SANITARIAS'!S8</f>
        <v>11000</v>
      </c>
      <c r="C19" s="36">
        <f>B19/B21</f>
        <v>0.52132701421800953</v>
      </c>
      <c r="H19" s="20" t="s">
        <v>50</v>
      </c>
      <c r="I19" s="98">
        <f>'INSTITUCIONES SANITARIAS'!F8+'INSTITUCIONES SANITARIAS'!G8+'INSTITUCIONES SANITARIAS'!N8+'INSTITUCIONES SANITARIAS'!O8+'INSTITUCIONES SANITARIAS'!V8+'INSTITUCIONES SANITARIAS'!W8</f>
        <v>4105</v>
      </c>
      <c r="J19" s="36">
        <f>I19/I21</f>
        <v>0.40643564356435641</v>
      </c>
    </row>
    <row r="20" spans="1:10" x14ac:dyDescent="0.25">
      <c r="A20" s="20" t="s">
        <v>39</v>
      </c>
      <c r="B20" s="98">
        <f>'INSTITUCIONES SANITARIAS'!D8+'INSTITUCIONES SANITARIAS'!E8+'INSTITUCIONES SANITARIAS'!L8+'INSTITUCIONES SANITARIAS'!M8+'INSTITUCIONES SANITARIAS'!T8+'INSTITUCIONES SANITARIAS'!U8</f>
        <v>10100</v>
      </c>
      <c r="C20" s="36">
        <f>B20/B21</f>
        <v>0.47867298578199052</v>
      </c>
      <c r="H20" s="20" t="s">
        <v>48</v>
      </c>
      <c r="I20" s="98">
        <f>'INSTITUCIONES SANITARIAS'!H8+'INSTITUCIONES SANITARIAS'!I8+'INSTITUCIONES SANITARIAS'!P8+'INSTITUCIONES SANITARIAS'!Q8+'INSTITUCIONES SANITARIAS'!X8+'INSTITUCIONES SANITARIAS'!Y8</f>
        <v>5995</v>
      </c>
      <c r="J20" s="36">
        <f>I20/I21</f>
        <v>0.59356435643564354</v>
      </c>
    </row>
    <row r="21" spans="1:10" x14ac:dyDescent="0.25">
      <c r="B21" s="20">
        <f>SUM(B19:B20)</f>
        <v>21100</v>
      </c>
      <c r="I21" s="20">
        <f>SUM(I19:I20)</f>
        <v>10100</v>
      </c>
    </row>
    <row r="34" spans="2:11" x14ac:dyDescent="0.25">
      <c r="B34" s="20" t="s">
        <v>70</v>
      </c>
      <c r="D34" s="98">
        <f>'INSTITUCIONES SANITARIAS'!J8+'INSTITUCIONES SANITARIAS'!K8</f>
        <v>10793</v>
      </c>
      <c r="E34" s="36">
        <f>D34/D36</f>
        <v>0.54192608957622013</v>
      </c>
      <c r="H34" s="20" t="s">
        <v>71</v>
      </c>
      <c r="J34" s="98">
        <f>'INSTITUCIONES SANITARIAS'!R8+'INSTITUCIONES SANITARIAS'!S8</f>
        <v>196</v>
      </c>
      <c r="K34" s="36">
        <f>J34/J36</f>
        <v>0.97029702970297027</v>
      </c>
    </row>
    <row r="35" spans="2:11" x14ac:dyDescent="0.25">
      <c r="B35" s="20" t="s">
        <v>69</v>
      </c>
      <c r="D35" s="98">
        <f>'INSTITUCIONES SANITARIAS'!L8+'INSTITUCIONES SANITARIAS'!M8</f>
        <v>9123</v>
      </c>
      <c r="E35" s="36">
        <f>D35/D36</f>
        <v>0.45807391042377987</v>
      </c>
      <c r="H35" s="20" t="s">
        <v>72</v>
      </c>
      <c r="J35" s="98">
        <f>'INSTITUCIONES SANITARIAS'!V8+'INSTITUCIONES SANITARIAS'!W8</f>
        <v>6</v>
      </c>
      <c r="K35" s="36">
        <f>J35/J36</f>
        <v>2.9702970297029702E-2</v>
      </c>
    </row>
    <row r="36" spans="2:11" x14ac:dyDescent="0.25">
      <c r="D36" s="20">
        <f>SUM(D34:D35)</f>
        <v>19916</v>
      </c>
      <c r="J36" s="20">
        <f>SUM(J34:J35)</f>
        <v>202</v>
      </c>
    </row>
    <row r="50" spans="1:8" x14ac:dyDescent="0.25">
      <c r="A50" s="167" t="s">
        <v>82</v>
      </c>
      <c r="B50" s="167"/>
      <c r="C50" s="167"/>
      <c r="D50" s="167"/>
      <c r="E50" s="167"/>
      <c r="F50" s="167"/>
      <c r="G50" s="167"/>
      <c r="H50" s="167"/>
    </row>
  </sheetData>
  <mergeCells count="2">
    <mergeCell ref="A1:K2"/>
    <mergeCell ref="A50:H50"/>
  </mergeCells>
  <pageMargins left="0.7" right="0.7" top="0.75" bottom="0.75" header="0.3" footer="0.3"/>
  <pageSetup paperSize="9" scale="67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8"/>
  <sheetViews>
    <sheetView showGridLines="0" zoomScale="85" zoomScaleNormal="85" workbookViewId="0">
      <selection activeCell="L6" sqref="L6:M6"/>
    </sheetView>
  </sheetViews>
  <sheetFormatPr baseColWidth="10" defaultRowHeight="15" x14ac:dyDescent="0.25"/>
  <cols>
    <col min="1" max="1" width="38.7109375" customWidth="1"/>
    <col min="2" max="5" width="11.42578125" style="82" bestFit="1" customWidth="1"/>
    <col min="6" max="6" width="8.42578125" style="82" bestFit="1" customWidth="1"/>
    <col min="7" max="7" width="10.140625" style="82" bestFit="1" customWidth="1"/>
    <col min="8" max="8" width="8.42578125" style="82" bestFit="1" customWidth="1"/>
    <col min="9" max="9" width="9.7109375" style="82" customWidth="1"/>
    <col min="10" max="10" width="7.85546875" style="82" bestFit="1" customWidth="1"/>
    <col min="11" max="11" width="9.28515625" style="82" bestFit="1" customWidth="1"/>
    <col min="12" max="13" width="8.85546875" style="82" customWidth="1"/>
    <col min="14" max="14" width="6.140625" style="82" bestFit="1" customWidth="1"/>
    <col min="15" max="17" width="7.28515625" style="82" bestFit="1" customWidth="1"/>
    <col min="18" max="19" width="11.42578125" style="82" bestFit="1" customWidth="1"/>
    <col min="20" max="20" width="15.28515625" style="82" customWidth="1"/>
    <col min="21" max="26" width="11.42578125" style="17"/>
  </cols>
  <sheetData>
    <row r="1" spans="1:30" ht="29.25" thickBot="1" x14ac:dyDescent="0.3">
      <c r="A1" s="169" t="s">
        <v>88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34"/>
      <c r="V1" s="34"/>
      <c r="W1" s="34"/>
      <c r="X1" s="34"/>
      <c r="Y1" s="34"/>
      <c r="Z1" s="34"/>
    </row>
    <row r="2" spans="1:30" s="1" customFormat="1" ht="26.25" customHeight="1" x14ac:dyDescent="0.25">
      <c r="A2" s="231" t="s">
        <v>68</v>
      </c>
      <c r="B2" s="219" t="s">
        <v>0</v>
      </c>
      <c r="C2" s="220"/>
      <c r="D2" s="220"/>
      <c r="E2" s="220"/>
      <c r="F2" s="220"/>
      <c r="G2" s="220"/>
      <c r="H2" s="220"/>
      <c r="I2" s="221"/>
      <c r="J2" s="219" t="s">
        <v>5</v>
      </c>
      <c r="K2" s="220"/>
      <c r="L2" s="220"/>
      <c r="M2" s="220"/>
      <c r="N2" s="220"/>
      <c r="O2" s="220"/>
      <c r="P2" s="220"/>
      <c r="Q2" s="221"/>
      <c r="R2" s="222" t="s">
        <v>52</v>
      </c>
      <c r="S2" s="223"/>
      <c r="T2" s="228" t="s">
        <v>20</v>
      </c>
      <c r="U2" s="35"/>
      <c r="V2" s="35"/>
      <c r="W2" s="35"/>
      <c r="X2" s="35"/>
      <c r="Y2" s="35"/>
      <c r="Z2" s="35"/>
      <c r="AA2" s="3"/>
      <c r="AB2" s="3"/>
      <c r="AC2" s="3"/>
      <c r="AD2" s="3"/>
    </row>
    <row r="3" spans="1:30" s="1" customFormat="1" ht="21.75" customHeight="1" x14ac:dyDescent="0.25">
      <c r="A3" s="232"/>
      <c r="B3" s="234" t="s">
        <v>1</v>
      </c>
      <c r="C3" s="235"/>
      <c r="D3" s="214" t="s">
        <v>63</v>
      </c>
      <c r="E3" s="238"/>
      <c r="F3" s="238"/>
      <c r="G3" s="238"/>
      <c r="H3" s="238"/>
      <c r="I3" s="239"/>
      <c r="J3" s="234" t="s">
        <v>6</v>
      </c>
      <c r="K3" s="235"/>
      <c r="L3" s="214" t="s">
        <v>60</v>
      </c>
      <c r="M3" s="238"/>
      <c r="N3" s="238"/>
      <c r="O3" s="238"/>
      <c r="P3" s="238"/>
      <c r="Q3" s="239"/>
      <c r="R3" s="224"/>
      <c r="S3" s="225"/>
      <c r="T3" s="229"/>
      <c r="U3" s="35"/>
      <c r="V3" s="35"/>
      <c r="W3" s="35"/>
      <c r="X3" s="35"/>
      <c r="Y3" s="35"/>
      <c r="Z3" s="35"/>
      <c r="AA3" s="3"/>
      <c r="AB3" s="3"/>
      <c r="AC3" s="3"/>
      <c r="AD3" s="3"/>
    </row>
    <row r="4" spans="1:30" s="1" customFormat="1" ht="24" customHeight="1" x14ac:dyDescent="0.25">
      <c r="A4" s="232"/>
      <c r="B4" s="236"/>
      <c r="C4" s="237"/>
      <c r="D4" s="214" t="s">
        <v>16</v>
      </c>
      <c r="E4" s="215"/>
      <c r="F4" s="216" t="s">
        <v>4</v>
      </c>
      <c r="G4" s="217"/>
      <c r="H4" s="216" t="s">
        <v>62</v>
      </c>
      <c r="I4" s="218"/>
      <c r="J4" s="236"/>
      <c r="K4" s="237"/>
      <c r="L4" s="214" t="s">
        <v>43</v>
      </c>
      <c r="M4" s="215"/>
      <c r="N4" s="216" t="s">
        <v>4</v>
      </c>
      <c r="O4" s="217"/>
      <c r="P4" s="216" t="s">
        <v>62</v>
      </c>
      <c r="Q4" s="218"/>
      <c r="R4" s="226"/>
      <c r="S4" s="227"/>
      <c r="T4" s="229"/>
      <c r="U4" s="35"/>
      <c r="V4" s="35"/>
      <c r="W4" s="35"/>
      <c r="X4" s="35"/>
      <c r="Y4" s="35"/>
      <c r="Z4" s="35"/>
      <c r="AA4" s="3"/>
      <c r="AB4" s="3"/>
      <c r="AC4" s="3"/>
      <c r="AD4" s="3"/>
    </row>
    <row r="5" spans="1:30" s="1" customFormat="1" ht="18.75" x14ac:dyDescent="0.25">
      <c r="A5" s="232"/>
      <c r="B5" s="85" t="s">
        <v>2</v>
      </c>
      <c r="C5" s="86" t="s">
        <v>3</v>
      </c>
      <c r="D5" s="87" t="s">
        <v>2</v>
      </c>
      <c r="E5" s="86" t="s">
        <v>3</v>
      </c>
      <c r="F5" s="88" t="s">
        <v>2</v>
      </c>
      <c r="G5" s="89" t="s">
        <v>3</v>
      </c>
      <c r="H5" s="88" t="s">
        <v>2</v>
      </c>
      <c r="I5" s="90" t="s">
        <v>3</v>
      </c>
      <c r="J5" s="85" t="s">
        <v>2</v>
      </c>
      <c r="K5" s="86" t="s">
        <v>3</v>
      </c>
      <c r="L5" s="87" t="s">
        <v>2</v>
      </c>
      <c r="M5" s="86" t="s">
        <v>3</v>
      </c>
      <c r="N5" s="88" t="s">
        <v>2</v>
      </c>
      <c r="O5" s="89" t="s">
        <v>3</v>
      </c>
      <c r="P5" s="88" t="s">
        <v>2</v>
      </c>
      <c r="Q5" s="90" t="s">
        <v>3</v>
      </c>
      <c r="R5" s="85" t="s">
        <v>2</v>
      </c>
      <c r="S5" s="91" t="s">
        <v>3</v>
      </c>
      <c r="T5" s="230"/>
      <c r="U5" s="35"/>
      <c r="V5" s="35"/>
      <c r="W5" s="35"/>
      <c r="X5" s="35"/>
      <c r="Y5" s="35"/>
      <c r="Z5" s="35"/>
      <c r="AA5" s="3"/>
      <c r="AB5" s="3"/>
      <c r="AC5" s="3"/>
      <c r="AD5" s="3"/>
    </row>
    <row r="6" spans="1:30" s="84" customFormat="1" ht="24" customHeight="1" x14ac:dyDescent="0.25">
      <c r="A6" s="233"/>
      <c r="B6" s="105">
        <v>2251</v>
      </c>
      <c r="C6" s="106">
        <v>6224</v>
      </c>
      <c r="D6" s="107">
        <v>1302</v>
      </c>
      <c r="E6" s="106">
        <v>3364</v>
      </c>
      <c r="F6" s="78">
        <v>776</v>
      </c>
      <c r="G6" s="79">
        <v>2133</v>
      </c>
      <c r="H6" s="78">
        <v>526</v>
      </c>
      <c r="I6" s="80">
        <v>1231</v>
      </c>
      <c r="J6" s="105">
        <v>25</v>
      </c>
      <c r="K6" s="106">
        <v>110</v>
      </c>
      <c r="L6" s="107">
        <v>30</v>
      </c>
      <c r="M6" s="106">
        <v>76</v>
      </c>
      <c r="N6" s="78">
        <v>6</v>
      </c>
      <c r="O6" s="79">
        <v>10</v>
      </c>
      <c r="P6" s="78">
        <v>24</v>
      </c>
      <c r="Q6" s="80">
        <v>66</v>
      </c>
      <c r="R6" s="105">
        <v>3608</v>
      </c>
      <c r="S6" s="108">
        <v>9774</v>
      </c>
      <c r="T6" s="81">
        <v>13382</v>
      </c>
      <c r="U6" s="83"/>
      <c r="V6" s="83"/>
      <c r="W6" s="83"/>
      <c r="X6" s="83"/>
      <c r="Y6" s="83"/>
      <c r="Z6" s="83"/>
    </row>
    <row r="7" spans="1:30" x14ac:dyDescent="0.25">
      <c r="A7" s="20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1:30" x14ac:dyDescent="0.25">
      <c r="A8" s="20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30" ht="85.5" customHeight="1" x14ac:dyDescent="0.25">
      <c r="A9" s="48" t="s">
        <v>74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30" ht="57.75" customHeight="1" x14ac:dyDescent="0.25">
      <c r="A10" s="48" t="s">
        <v>64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pans="1:30" x14ac:dyDescent="0.25">
      <c r="A11" s="20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spans="1:30" x14ac:dyDescent="0.25">
      <c r="A12" s="20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spans="1:30" x14ac:dyDescent="0.25">
      <c r="A13" s="20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  <row r="14" spans="1:30" x14ac:dyDescent="0.25">
      <c r="A14" s="20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</row>
    <row r="15" spans="1:30" x14ac:dyDescent="0.25">
      <c r="A15" s="20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</row>
    <row r="16" spans="1:30" x14ac:dyDescent="0.25">
      <c r="A16" s="20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spans="1:20" x14ac:dyDescent="0.25">
      <c r="A17" s="20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1:20" x14ac:dyDescent="0.25">
      <c r="A18" s="20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1:20" x14ac:dyDescent="0.25">
      <c r="A19" s="20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  <row r="20" spans="1:20" x14ac:dyDescent="0.25">
      <c r="A20" s="20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0" x14ac:dyDescent="0.25">
      <c r="A21" s="20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</row>
    <row r="22" spans="1:20" x14ac:dyDescent="0.25">
      <c r="A22" s="20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1:20" x14ac:dyDescent="0.25">
      <c r="A23" s="20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1:20" x14ac:dyDescent="0.25">
      <c r="A24" s="20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20" x14ac:dyDescent="0.25">
      <c r="A25" s="20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</row>
    <row r="26" spans="1:20" x14ac:dyDescent="0.25">
      <c r="A26" s="20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</row>
    <row r="27" spans="1:20" x14ac:dyDescent="0.25">
      <c r="A27" s="20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</row>
    <row r="28" spans="1:20" x14ac:dyDescent="0.25">
      <c r="A28" s="20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</row>
    <row r="29" spans="1:20" x14ac:dyDescent="0.25">
      <c r="A29" s="20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</row>
    <row r="30" spans="1:20" x14ac:dyDescent="0.25">
      <c r="A30" s="20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</row>
    <row r="31" spans="1:20" x14ac:dyDescent="0.25">
      <c r="A31" s="20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</row>
    <row r="32" spans="1:20" x14ac:dyDescent="0.25">
      <c r="A32" s="20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</row>
    <row r="33" spans="1:20" x14ac:dyDescent="0.25">
      <c r="A33" s="20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</row>
    <row r="34" spans="1:20" x14ac:dyDescent="0.25">
      <c r="A34" s="20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</row>
    <row r="35" spans="1:20" x14ac:dyDescent="0.25">
      <c r="A35" s="20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</row>
    <row r="36" spans="1:20" x14ac:dyDescent="0.25">
      <c r="A36" s="20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</row>
    <row r="37" spans="1:20" x14ac:dyDescent="0.25">
      <c r="A37" s="20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</row>
    <row r="38" spans="1:20" x14ac:dyDescent="0.25">
      <c r="A38" s="20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</row>
    <row r="39" spans="1:20" x14ac:dyDescent="0.25">
      <c r="A39" s="20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</row>
    <row r="40" spans="1:20" x14ac:dyDescent="0.25">
      <c r="A40" s="20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</row>
    <row r="41" spans="1:20" x14ac:dyDescent="0.25">
      <c r="A41" s="20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</row>
    <row r="42" spans="1:20" x14ac:dyDescent="0.25">
      <c r="A42" s="20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</row>
    <row r="43" spans="1:20" x14ac:dyDescent="0.25">
      <c r="A43" s="20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</row>
    <row r="44" spans="1:20" x14ac:dyDescent="0.25">
      <c r="A44" s="20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</row>
    <row r="45" spans="1:20" x14ac:dyDescent="0.25">
      <c r="A45" s="20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</row>
    <row r="46" spans="1:20" x14ac:dyDescent="0.25">
      <c r="A46" s="20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</row>
    <row r="47" spans="1:20" x14ac:dyDescent="0.25">
      <c r="A47" s="20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</row>
    <row r="48" spans="1:20" x14ac:dyDescent="0.25">
      <c r="A48" s="20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</row>
    <row r="49" spans="1:20" x14ac:dyDescent="0.25">
      <c r="A49" s="20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</row>
    <row r="50" spans="1:20" x14ac:dyDescent="0.25">
      <c r="A50" s="20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</row>
    <row r="51" spans="1:20" x14ac:dyDescent="0.25">
      <c r="A51" s="20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</row>
    <row r="52" spans="1:20" x14ac:dyDescent="0.25">
      <c r="A52" s="20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</row>
    <row r="53" spans="1:20" x14ac:dyDescent="0.25">
      <c r="A53" s="20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</row>
    <row r="54" spans="1:20" x14ac:dyDescent="0.25">
      <c r="A54" s="20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</row>
    <row r="55" spans="1:20" x14ac:dyDescent="0.25">
      <c r="A55" s="20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</row>
    <row r="56" spans="1:20" x14ac:dyDescent="0.25">
      <c r="A56" s="20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</row>
    <row r="57" spans="1:20" x14ac:dyDescent="0.25">
      <c r="A57" s="20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</row>
    <row r="58" spans="1:20" x14ac:dyDescent="0.25">
      <c r="A58" s="20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</row>
    <row r="59" spans="1:20" x14ac:dyDescent="0.25">
      <c r="A59" s="20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</row>
    <row r="60" spans="1:20" x14ac:dyDescent="0.25">
      <c r="A60" s="20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</row>
    <row r="61" spans="1:20" x14ac:dyDescent="0.25">
      <c r="A61" s="20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</row>
    <row r="62" spans="1:20" x14ac:dyDescent="0.25">
      <c r="A62" s="20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</row>
    <row r="63" spans="1:20" x14ac:dyDescent="0.25">
      <c r="A63" s="20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</row>
    <row r="64" spans="1:20" x14ac:dyDescent="0.25">
      <c r="A64" s="20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</row>
    <row r="65" spans="1:20" x14ac:dyDescent="0.25">
      <c r="A65" s="20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</row>
    <row r="66" spans="1:20" x14ac:dyDescent="0.25">
      <c r="A66" s="20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1:20" x14ac:dyDescent="0.25">
      <c r="A67" s="20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</row>
    <row r="68" spans="1:20" x14ac:dyDescent="0.25">
      <c r="A68" s="20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</row>
    <row r="69" spans="1:20" x14ac:dyDescent="0.25">
      <c r="A69" s="20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</row>
    <row r="70" spans="1:20" x14ac:dyDescent="0.25">
      <c r="A70" s="20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</row>
    <row r="71" spans="1:20" x14ac:dyDescent="0.25">
      <c r="A71" s="20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</row>
    <row r="72" spans="1:20" x14ac:dyDescent="0.25">
      <c r="A72" s="20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</row>
    <row r="73" spans="1:20" x14ac:dyDescent="0.25">
      <c r="A73" s="20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</row>
    <row r="74" spans="1:20" x14ac:dyDescent="0.25">
      <c r="A74" s="20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</row>
    <row r="75" spans="1:20" x14ac:dyDescent="0.25">
      <c r="A75" s="20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</row>
    <row r="76" spans="1:20" x14ac:dyDescent="0.25">
      <c r="A76" s="20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</row>
    <row r="77" spans="1:20" x14ac:dyDescent="0.25">
      <c r="A77" s="20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</row>
    <row r="78" spans="1:20" x14ac:dyDescent="0.25">
      <c r="A78" s="20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</row>
    <row r="79" spans="1:20" x14ac:dyDescent="0.25">
      <c r="A79" s="20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</row>
    <row r="80" spans="1:20" x14ac:dyDescent="0.25">
      <c r="A80" s="20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</row>
    <row r="81" spans="1:20" x14ac:dyDescent="0.25">
      <c r="A81" s="20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</row>
    <row r="82" spans="1:20" x14ac:dyDescent="0.25">
      <c r="A82" s="20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</row>
    <row r="83" spans="1:20" x14ac:dyDescent="0.25">
      <c r="A83" s="20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</row>
    <row r="84" spans="1:20" x14ac:dyDescent="0.25">
      <c r="A84" s="20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</row>
    <row r="85" spans="1:20" x14ac:dyDescent="0.25">
      <c r="A85" s="20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</row>
    <row r="86" spans="1:20" x14ac:dyDescent="0.25">
      <c r="A86" s="20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</row>
    <row r="87" spans="1:20" x14ac:dyDescent="0.25">
      <c r="A87" s="20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</row>
    <row r="88" spans="1:20" x14ac:dyDescent="0.25">
      <c r="A88" s="20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</row>
    <row r="89" spans="1:20" x14ac:dyDescent="0.25">
      <c r="A89" s="20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</row>
    <row r="90" spans="1:20" x14ac:dyDescent="0.25">
      <c r="A90" s="20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</row>
    <row r="91" spans="1:20" x14ac:dyDescent="0.25">
      <c r="A91" s="20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</row>
    <row r="92" spans="1:20" x14ac:dyDescent="0.25">
      <c r="A92" s="20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</row>
    <row r="93" spans="1:20" x14ac:dyDescent="0.25">
      <c r="A93" s="20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</row>
    <row r="94" spans="1:20" x14ac:dyDescent="0.25">
      <c r="A94" s="20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</row>
    <row r="95" spans="1:20" x14ac:dyDescent="0.25">
      <c r="A95" s="20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</row>
    <row r="96" spans="1:20" x14ac:dyDescent="0.25">
      <c r="A96" s="20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</row>
    <row r="97" spans="1:20" x14ac:dyDescent="0.25">
      <c r="A97" s="20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</row>
    <row r="98" spans="1:20" x14ac:dyDescent="0.25">
      <c r="A98" s="20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</row>
    <row r="99" spans="1:20" x14ac:dyDescent="0.25">
      <c r="A99" s="20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</row>
    <row r="100" spans="1:20" x14ac:dyDescent="0.25">
      <c r="A100" s="20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</row>
    <row r="101" spans="1:20" x14ac:dyDescent="0.25">
      <c r="A101" s="20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</row>
    <row r="102" spans="1:20" x14ac:dyDescent="0.25">
      <c r="A102" s="20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</row>
    <row r="103" spans="1:20" x14ac:dyDescent="0.25">
      <c r="A103" s="20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</row>
    <row r="104" spans="1:20" x14ac:dyDescent="0.25">
      <c r="A104" s="20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</row>
    <row r="105" spans="1:20" x14ac:dyDescent="0.25">
      <c r="A105" s="20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</row>
    <row r="106" spans="1:20" x14ac:dyDescent="0.25">
      <c r="A106" s="20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</row>
    <row r="107" spans="1:20" x14ac:dyDescent="0.25">
      <c r="A107" s="20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</row>
    <row r="108" spans="1:20" x14ac:dyDescent="0.25">
      <c r="A108" s="20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</row>
    <row r="109" spans="1:20" x14ac:dyDescent="0.25">
      <c r="A109" s="20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</row>
    <row r="110" spans="1:20" x14ac:dyDescent="0.25">
      <c r="A110" s="20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</row>
    <row r="111" spans="1:20" x14ac:dyDescent="0.25">
      <c r="A111" s="20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</row>
    <row r="112" spans="1:20" x14ac:dyDescent="0.25">
      <c r="A112" s="20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</row>
    <row r="113" spans="1:20" x14ac:dyDescent="0.25">
      <c r="A113" s="20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</row>
    <row r="114" spans="1:20" x14ac:dyDescent="0.25">
      <c r="A114" s="20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</row>
    <row r="115" spans="1:20" x14ac:dyDescent="0.25">
      <c r="A115" s="20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</row>
    <row r="116" spans="1:20" x14ac:dyDescent="0.25">
      <c r="A116" s="20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</row>
    <row r="117" spans="1:20" x14ac:dyDescent="0.25">
      <c r="A117" s="20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</row>
    <row r="118" spans="1:20" x14ac:dyDescent="0.25">
      <c r="A118" s="20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</row>
    <row r="119" spans="1:20" x14ac:dyDescent="0.25">
      <c r="A119" s="20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</row>
    <row r="120" spans="1:20" x14ac:dyDescent="0.25">
      <c r="A120" s="20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</row>
    <row r="121" spans="1:20" x14ac:dyDescent="0.25">
      <c r="A121" s="20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</row>
    <row r="122" spans="1:20" x14ac:dyDescent="0.25">
      <c r="A122" s="20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</row>
    <row r="123" spans="1:20" x14ac:dyDescent="0.25">
      <c r="A123" s="20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</row>
    <row r="124" spans="1:20" x14ac:dyDescent="0.25">
      <c r="A124" s="20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</row>
    <row r="125" spans="1:20" x14ac:dyDescent="0.25">
      <c r="A125" s="20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</row>
    <row r="126" spans="1:20" x14ac:dyDescent="0.25">
      <c r="A126" s="20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</row>
    <row r="127" spans="1:20" x14ac:dyDescent="0.25">
      <c r="A127" s="20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</row>
    <row r="128" spans="1:20" x14ac:dyDescent="0.25">
      <c r="A128" s="20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</row>
    <row r="129" spans="1:20" x14ac:dyDescent="0.25">
      <c r="A129" s="20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</row>
    <row r="130" spans="1:20" x14ac:dyDescent="0.25">
      <c r="A130" s="20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</row>
    <row r="131" spans="1:20" x14ac:dyDescent="0.25">
      <c r="A131" s="20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</row>
    <row r="132" spans="1:20" x14ac:dyDescent="0.25">
      <c r="A132" s="20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</row>
    <row r="133" spans="1:20" x14ac:dyDescent="0.25">
      <c r="A133" s="20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</row>
    <row r="134" spans="1:20" x14ac:dyDescent="0.25">
      <c r="A134" s="20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</row>
    <row r="135" spans="1:20" x14ac:dyDescent="0.25">
      <c r="A135" s="20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</row>
    <row r="136" spans="1:20" x14ac:dyDescent="0.25">
      <c r="A136" s="20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</row>
    <row r="137" spans="1:20" x14ac:dyDescent="0.25">
      <c r="A137" s="20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</row>
    <row r="138" spans="1:20" x14ac:dyDescent="0.25">
      <c r="A138" s="20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</row>
    <row r="139" spans="1:20" x14ac:dyDescent="0.25">
      <c r="A139" s="20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</row>
    <row r="140" spans="1:20" x14ac:dyDescent="0.25">
      <c r="A140" s="20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</row>
    <row r="141" spans="1:20" x14ac:dyDescent="0.25">
      <c r="A141" s="20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</row>
    <row r="142" spans="1:20" x14ac:dyDescent="0.25">
      <c r="A142" s="20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</row>
    <row r="143" spans="1:20" x14ac:dyDescent="0.25">
      <c r="A143" s="20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</row>
    <row r="144" spans="1:20" x14ac:dyDescent="0.25">
      <c r="A144" s="20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</row>
    <row r="145" spans="1:20" x14ac:dyDescent="0.25">
      <c r="A145" s="20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</row>
    <row r="146" spans="1:20" x14ac:dyDescent="0.25">
      <c r="A146" s="20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</row>
    <row r="147" spans="1:20" x14ac:dyDescent="0.25">
      <c r="A147" s="20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</row>
    <row r="148" spans="1:20" x14ac:dyDescent="0.25">
      <c r="A148" s="20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</row>
  </sheetData>
  <mergeCells count="16">
    <mergeCell ref="A1:T1"/>
    <mergeCell ref="D4:E4"/>
    <mergeCell ref="F4:G4"/>
    <mergeCell ref="H4:I4"/>
    <mergeCell ref="L4:M4"/>
    <mergeCell ref="N4:O4"/>
    <mergeCell ref="P4:Q4"/>
    <mergeCell ref="B2:I2"/>
    <mergeCell ref="J2:Q2"/>
    <mergeCell ref="R2:S4"/>
    <mergeCell ref="T2:T5"/>
    <mergeCell ref="A2:A6"/>
    <mergeCell ref="B3:C4"/>
    <mergeCell ref="D3:I3"/>
    <mergeCell ref="J3:K4"/>
    <mergeCell ref="L3:Q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T14" sqref="T14"/>
    </sheetView>
  </sheetViews>
  <sheetFormatPr baseColWidth="10" defaultRowHeight="15" x14ac:dyDescent="0.25"/>
  <cols>
    <col min="1" max="7" width="11.42578125" style="20"/>
    <col min="8" max="8" width="16.42578125" style="20" customWidth="1"/>
    <col min="9" max="16384" width="11.42578125" style="20"/>
  </cols>
  <sheetData>
    <row r="1" spans="1:11" x14ac:dyDescent="0.25">
      <c r="A1" s="189" t="s">
        <v>90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4" spans="1:11" x14ac:dyDescent="0.25">
      <c r="J4" s="36"/>
    </row>
    <row r="5" spans="1:11" x14ac:dyDescent="0.25">
      <c r="A5" s="20" t="s">
        <v>19</v>
      </c>
      <c r="B5" s="20">
        <f>'DOCENTES NO UNIVERSITARIOS'!R6</f>
        <v>3608</v>
      </c>
      <c r="C5" s="36">
        <f>B5/B7</f>
        <v>0.26961590195785384</v>
      </c>
      <c r="H5" s="20" t="s">
        <v>57</v>
      </c>
      <c r="I5" s="20">
        <f>'DOCENTES NO UNIVERSITARIOS'!B6+'DOCENTES NO UNIVERSITARIOS'!C6+'DOCENTES NO UNIVERSITARIOS'!D6+'DOCENTES NO UNIVERSITARIOS'!E6</f>
        <v>13141</v>
      </c>
      <c r="J5" s="36">
        <f>I5/I7</f>
        <v>0.98199073382155133</v>
      </c>
    </row>
    <row r="6" spans="1:11" x14ac:dyDescent="0.25">
      <c r="A6" s="20" t="s">
        <v>56</v>
      </c>
      <c r="B6" s="20">
        <f>'DOCENTES NO UNIVERSITARIOS'!S6</f>
        <v>9774</v>
      </c>
      <c r="C6" s="36">
        <f>B6/B7</f>
        <v>0.73038409804214621</v>
      </c>
      <c r="H6" s="20" t="s">
        <v>59</v>
      </c>
      <c r="I6" s="20">
        <f>'DOCENTES NO UNIVERSITARIOS'!J6+'DOCENTES NO UNIVERSITARIOS'!K6+'DOCENTES NO UNIVERSITARIOS'!L6+'DOCENTES NO UNIVERSITARIOS'!M6</f>
        <v>241</v>
      </c>
      <c r="J6" s="36">
        <f>I6/I7</f>
        <v>1.8009266178448662E-2</v>
      </c>
    </row>
    <row r="7" spans="1:11" x14ac:dyDescent="0.25">
      <c r="A7" s="20" t="s">
        <v>15</v>
      </c>
      <c r="B7" s="20">
        <f>B5+B6</f>
        <v>13382</v>
      </c>
      <c r="C7" s="20">
        <v>100</v>
      </c>
      <c r="I7" s="20">
        <f>SUM(I4:I6)</f>
        <v>13382</v>
      </c>
    </row>
    <row r="19" spans="1:10" x14ac:dyDescent="0.25">
      <c r="A19" s="20" t="s">
        <v>38</v>
      </c>
      <c r="B19" s="20">
        <f>'DOCENTES NO UNIVERSITARIOS'!B6+'DOCENTES NO UNIVERSITARIOS'!C6+'DOCENTES NO UNIVERSITARIOS'!J6+'DOCENTES NO UNIVERSITARIOS'!K6</f>
        <v>8610</v>
      </c>
      <c r="C19" s="36">
        <f>B19/B21</f>
        <v>0.64340158421760574</v>
      </c>
      <c r="H19" s="20" t="s">
        <v>50</v>
      </c>
      <c r="I19" s="20">
        <f>'DOCENTES NO UNIVERSITARIOS'!F6+'DOCENTES NO UNIVERSITARIOS'!G6+'DOCENTES NO UNIVERSITARIOS'!N6+'DOCENTES NO UNIVERSITARIOS'!O6</f>
        <v>2925</v>
      </c>
      <c r="J19" s="36">
        <f>I19/I21</f>
        <v>0.61295054484492872</v>
      </c>
    </row>
    <row r="20" spans="1:10" x14ac:dyDescent="0.25">
      <c r="A20" s="20" t="s">
        <v>39</v>
      </c>
      <c r="B20" s="20">
        <f>'DOCENTES NO UNIVERSITARIOS'!D6+'DOCENTES NO UNIVERSITARIOS'!E6+'DOCENTES NO UNIVERSITARIOS'!L6+'DOCENTES NO UNIVERSITARIOS'!M6</f>
        <v>4772</v>
      </c>
      <c r="C20" s="36">
        <f>B20/B21</f>
        <v>0.35659841578239426</v>
      </c>
      <c r="H20" s="20" t="s">
        <v>48</v>
      </c>
      <c r="I20" s="20">
        <f>'DOCENTES NO UNIVERSITARIOS'!H6+'DOCENTES NO UNIVERSITARIOS'!I6+'DOCENTES NO UNIVERSITARIOS'!P6+'DOCENTES NO UNIVERSITARIOS'!Q6</f>
        <v>1847</v>
      </c>
      <c r="J20" s="36">
        <f>I20/I21</f>
        <v>0.38704945515507128</v>
      </c>
    </row>
    <row r="21" spans="1:10" x14ac:dyDescent="0.25">
      <c r="B21" s="20">
        <f>SUM(B19:B20)</f>
        <v>13382</v>
      </c>
      <c r="I21" s="20">
        <f>SUM(I19:I20)</f>
        <v>4772</v>
      </c>
    </row>
    <row r="35" spans="2:10" x14ac:dyDescent="0.25">
      <c r="B35" s="20" t="s">
        <v>65</v>
      </c>
      <c r="D35" s="20">
        <f>'DOCENTES NO UNIVERSITARIOS'!B6+'DOCENTES NO UNIVERSITARIOS'!C6</f>
        <v>8475</v>
      </c>
      <c r="E35" s="36">
        <f>D35/D37</f>
        <v>0.7444659170765987</v>
      </c>
      <c r="H35" s="20" t="s">
        <v>71</v>
      </c>
      <c r="I35" s="20">
        <f>'DOCENTES NO UNIVERSITARIOS'!J6+'DOCENTES NO UNIVERSITARIOS'!K6</f>
        <v>135</v>
      </c>
      <c r="J35" s="36">
        <f>I35/I37</f>
        <v>0.89403973509933776</v>
      </c>
    </row>
    <row r="36" spans="2:10" x14ac:dyDescent="0.25">
      <c r="B36" s="20" t="s">
        <v>73</v>
      </c>
      <c r="D36" s="20">
        <f>'DOCENTES NO UNIVERSITARIOS'!F6+'DOCENTES NO UNIVERSITARIOS'!G6</f>
        <v>2909</v>
      </c>
      <c r="E36" s="36">
        <f>D36/D37</f>
        <v>0.25553408292340124</v>
      </c>
      <c r="H36" s="20" t="s">
        <v>72</v>
      </c>
      <c r="I36" s="20">
        <f>'DOCENTES NO UNIVERSITARIOS'!N6+'DOCENTES NO UNIVERSITARIOS'!O6</f>
        <v>16</v>
      </c>
      <c r="J36" s="36">
        <f>I36/I37</f>
        <v>0.10596026490066225</v>
      </c>
    </row>
    <row r="37" spans="2:10" x14ac:dyDescent="0.25">
      <c r="D37" s="20">
        <f>SUM(D35:D36)</f>
        <v>11384</v>
      </c>
      <c r="I37" s="20">
        <f>SUM(I35:I36)</f>
        <v>151</v>
      </c>
    </row>
    <row r="50" spans="1:8" x14ac:dyDescent="0.25">
      <c r="A50" s="167" t="s">
        <v>82</v>
      </c>
      <c r="B50" s="167"/>
      <c r="C50" s="167"/>
      <c r="D50" s="167"/>
      <c r="E50" s="167"/>
      <c r="F50" s="167"/>
      <c r="G50" s="167"/>
      <c r="H50" s="167"/>
    </row>
  </sheetData>
  <mergeCells count="2">
    <mergeCell ref="A1:K2"/>
    <mergeCell ref="A50:H50"/>
  </mergeCells>
  <pageMargins left="0.70866141732283472" right="0.70866141732283472" top="0.55118110236220474" bottom="0.55118110236220474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TOTALES</vt:lpstr>
      <vt:lpstr>ADMINISTRACION GENERAL CCAA</vt:lpstr>
      <vt:lpstr>GRÁFICOS ADMINISTRACION CCAA</vt:lpstr>
      <vt:lpstr>ADMINISTRACION JUSTICIA</vt:lpstr>
      <vt:lpstr>GRÁFICOS Justicia</vt:lpstr>
      <vt:lpstr>INSTITUCIONES SANITARIAS</vt:lpstr>
      <vt:lpstr>GRÁFICOS I. Sanitarias</vt:lpstr>
      <vt:lpstr>DOCENTES NO UNIVERSITARIOS</vt:lpstr>
      <vt:lpstr>GRÁFICOS Docentes No Uni</vt:lpstr>
      <vt:lpstr>'ADMINISTRACION GENERAL CCAA'!Área_de_impresión</vt:lpstr>
      <vt:lpstr>'ADMINISTRACION JUSTICIA'!Área_de_impresión</vt:lpstr>
      <vt:lpstr>'DOCENTES NO UNIVERSITARIOS'!Área_de_impresión</vt:lpstr>
      <vt:lpstr>'GRÁFICOS ADMINISTRACION CCAA'!Área_de_impresión</vt:lpstr>
      <vt:lpstr>'GRÁFICOS Justicia'!Área_de_impresión</vt:lpstr>
      <vt:lpstr>'INSTITUCIONES SANITARIAS'!Área_de_impresión</vt:lpstr>
      <vt:lpstr>TOTALES!Área_de_impresión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2026-03-03T14:10:14Z</cp:lastPrinted>
  <dcterms:created xsi:type="dcterms:W3CDTF">2025-04-09T10:35:24Z</dcterms:created>
  <dcterms:modified xsi:type="dcterms:W3CDTF">2026-03-03T14:15:57Z</dcterms:modified>
  <cp:contentStatus/>
</cp:coreProperties>
</file>